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ESTUDIOS\CONSULTAS_INFORMACION\2023\4. Abril\5. Tablas anuario\"/>
    </mc:Choice>
  </mc:AlternateContent>
  <bookViews>
    <workbookView xWindow="0" yWindow="0" windowWidth="20460" windowHeight="7752" tabRatio="946"/>
  </bookViews>
  <sheets>
    <sheet name="C1-InterComercialContinente" sheetId="1" r:id="rId1"/>
    <sheet name="C1-ComercioExteriorChileno" sheetId="2" r:id="rId2"/>
    <sheet name="C2-PrplesProductosExportación" sheetId="3" r:id="rId3"/>
    <sheet name="C2-MvCarga x VíaTransporte" sheetId="4" r:id="rId4"/>
    <sheet name="C2-PpalesPaísesDestino" sheetId="5" r:id="rId5"/>
    <sheet name="C2-PpalesProductosMineros" sheetId="6" r:id="rId6"/>
    <sheet name="C2-PpalesProductosNoMineros" sheetId="7" r:id="rId7"/>
    <sheet name="C2-GruposExpo x RegiónSalida" sheetId="8" r:id="rId8"/>
    <sheet name="C2-MtoCarga x LugarSalida" sheetId="9" r:id="rId9"/>
    <sheet name="C3-ExportaciónServicios" sheetId="10" r:id="rId10"/>
    <sheet name="C4-PpalesProductosImportación" sheetId="11" r:id="rId11"/>
    <sheet name="C4-MtoCarga x VíaTransp" sheetId="12" r:id="rId12"/>
    <sheet name="C4-PpalesPaísesOrigen" sheetId="13" r:id="rId13"/>
    <sheet name="C4-PpalesProductosCombustibles" sheetId="14" r:id="rId14"/>
    <sheet name="C4-PpalesPductosNoCombustibles" sheetId="15" r:id="rId15"/>
    <sheet name="C4-MtoCarga x LugarIngreso" sheetId="16" r:id="rId16"/>
    <sheet name="C5-RecaudaciónTrib.Nacional" sheetId="17" r:id="rId17"/>
    <sheet name="C5-Recaudación x Gravámen" sheetId="18" r:id="rId18"/>
    <sheet name="C5-AcuerdosComerciales" sheetId="19" r:id="rId19"/>
    <sheet name="C5-RegímenesImportación" sheetId="20" r:id="rId20"/>
    <sheet name="C6-OpeCantidadDocumentos" sheetId="21" r:id="rId21"/>
    <sheet name="C6-Ope Monto" sheetId="22" r:id="rId22"/>
    <sheet name="C7-TráficoVehículos x Región" sheetId="23" r:id="rId23"/>
    <sheet name="C7-IngresoVeh RegiónAvanzada" sheetId="24" r:id="rId24"/>
    <sheet name="C7-SalidaVeh RegiónAvanzada" sheetId="25" r:id="rId25"/>
    <sheet name="C7-TráficoCamCarga x Región" sheetId="26" r:id="rId26"/>
    <sheet name="C7-IngresoCamCarga RegAvanz" sheetId="27" r:id="rId27"/>
    <sheet name="C7-SalidaCamCarga RegAvanz" sheetId="28" r:id="rId28"/>
    <sheet name="C8.1.1" sheetId="29" r:id="rId29"/>
    <sheet name="C8.1.2" sheetId="30" r:id="rId30"/>
    <sheet name="C8.2.1" sheetId="31" r:id="rId31"/>
    <sheet name="C8.2.2" sheetId="32" r:id="rId32"/>
    <sheet name="C8.3.1_TT_Vehículos " sheetId="33" r:id="rId33"/>
    <sheet name="C8.4.1_TTCamionesCarga" sheetId="34" r:id="rId34"/>
    <sheet name="C8.5.1_Aduana Arica" sheetId="35" r:id="rId35"/>
    <sheet name="C8.5.2_Aduana Iquique" sheetId="36" r:id="rId36"/>
    <sheet name="C8.5.3_Aduana Tocopilla" sheetId="37" r:id="rId37"/>
    <sheet name="C8.5.4_Aduana Antofagasta" sheetId="38" r:id="rId38"/>
    <sheet name="C.8.5.5_Aduana Chañaral" sheetId="39" r:id="rId39"/>
    <sheet name="C.8.5.6_Aduana Coquimbo" sheetId="40" r:id="rId40"/>
    <sheet name="C8.5.7_Aduana Los Andes" sheetId="41" r:id="rId41"/>
    <sheet name="C8.5.8_Aduana Valparaíso" sheetId="42" r:id="rId42"/>
    <sheet name="C.8.5.9_Aduana San Antonio" sheetId="43" r:id="rId43"/>
    <sheet name="C8.5.10_Aduana Metropolitana" sheetId="44" r:id="rId44"/>
    <sheet name="C8.5.11_Aduana Talcahuano" sheetId="45" r:id="rId45"/>
    <sheet name="C8.5.12_Aduana Osorno" sheetId="46" r:id="rId46"/>
    <sheet name="C.8.5.13_Aduana Puerto Montt" sheetId="47" r:id="rId47"/>
    <sheet name="C8.5.14_Aduana Coyhaique" sheetId="48" r:id="rId48"/>
    <sheet name="C8.5.15_Aduana Puerto Aysén" sheetId="49" r:id="rId49"/>
    <sheet name="C8.5.16_Aduana Punta Arenas" sheetId="50" r:id="rId50"/>
  </sheets>
  <definedNames>
    <definedName name="_Toc472954098" localSheetId="21">'C6-Ope Monto'!#REF!</definedName>
    <definedName name="_Toc472954098" localSheetId="20">'C6-OpeCantidadDocumentos'!#REF!</definedName>
    <definedName name="_xlnm.Print_Area" localSheetId="1">'C1-ComercioExteriorChileno'!$B$2:$J$12</definedName>
    <definedName name="_xlnm.Print_Area" localSheetId="0">'C1-InterComercialContinente'!$B$2:$I$14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50" l="1"/>
  <c r="J73" i="50"/>
  <c r="I73" i="50"/>
  <c r="K72" i="50"/>
  <c r="J72" i="50"/>
  <c r="I72" i="50"/>
  <c r="K49" i="49"/>
  <c r="J49" i="49"/>
  <c r="I49" i="49"/>
  <c r="K48" i="49"/>
  <c r="J48" i="49"/>
  <c r="I48" i="49"/>
  <c r="K78" i="48"/>
  <c r="J78" i="48"/>
  <c r="I78" i="48"/>
  <c r="K77" i="48"/>
  <c r="J77" i="48"/>
  <c r="I77" i="48"/>
  <c r="K70" i="47"/>
  <c r="J70" i="47"/>
  <c r="I70" i="47"/>
  <c r="K69" i="47"/>
  <c r="J69" i="47"/>
  <c r="I69" i="47"/>
  <c r="J16" i="38"/>
  <c r="K67" i="36"/>
  <c r="J67" i="36"/>
  <c r="I67" i="36"/>
  <c r="K66" i="36"/>
  <c r="J66" i="36"/>
  <c r="I66" i="36"/>
  <c r="K68" i="35"/>
  <c r="J68" i="35"/>
  <c r="I68" i="35"/>
  <c r="K67" i="35"/>
  <c r="J67" i="35"/>
  <c r="I67" i="35"/>
  <c r="K57" i="35"/>
  <c r="K58" i="35" s="1"/>
  <c r="J19" i="34"/>
  <c r="H19" i="34"/>
  <c r="J18" i="34"/>
  <c r="H18" i="34"/>
  <c r="J17" i="34"/>
  <c r="H17" i="34"/>
  <c r="J16" i="34"/>
  <c r="H16" i="34"/>
  <c r="J15" i="34"/>
  <c r="H15" i="34"/>
  <c r="J14" i="34"/>
  <c r="H14" i="34"/>
  <c r="J13" i="34"/>
  <c r="H13" i="34"/>
  <c r="J12" i="34"/>
  <c r="H12" i="34"/>
  <c r="J11" i="34"/>
  <c r="H11" i="34"/>
  <c r="J10" i="34"/>
  <c r="H10" i="34"/>
  <c r="J9" i="34"/>
  <c r="H9" i="34"/>
  <c r="J8" i="34"/>
  <c r="H8" i="34"/>
  <c r="L19" i="33"/>
  <c r="K19" i="33"/>
  <c r="I19" i="33"/>
  <c r="M19" i="33" s="1"/>
  <c r="F19" i="33"/>
  <c r="L18" i="33"/>
  <c r="K18" i="33"/>
  <c r="I18" i="33"/>
  <c r="F18" i="33"/>
  <c r="M18" i="33" s="1"/>
  <c r="L17" i="33"/>
  <c r="K17" i="33"/>
  <c r="I17" i="33"/>
  <c r="M17" i="33" s="1"/>
  <c r="F17" i="33"/>
  <c r="L16" i="33"/>
  <c r="K16" i="33"/>
  <c r="I16" i="33"/>
  <c r="F16" i="33"/>
  <c r="M16" i="33" s="1"/>
  <c r="L15" i="33"/>
  <c r="K15" i="33"/>
  <c r="I15" i="33"/>
  <c r="M15" i="33" s="1"/>
  <c r="F15" i="33"/>
  <c r="L14" i="33"/>
  <c r="K14" i="33"/>
  <c r="I14" i="33"/>
  <c r="F14" i="33"/>
  <c r="M14" i="33" s="1"/>
  <c r="L13" i="33"/>
  <c r="K13" i="33"/>
  <c r="I13" i="33"/>
  <c r="M13" i="33" s="1"/>
  <c r="F13" i="33"/>
  <c r="L12" i="33"/>
  <c r="K12" i="33"/>
  <c r="I12" i="33"/>
  <c r="F12" i="33"/>
  <c r="M12" i="33" s="1"/>
  <c r="L11" i="33"/>
  <c r="K11" i="33"/>
  <c r="I11" i="33"/>
  <c r="M11" i="33" s="1"/>
  <c r="F11" i="33"/>
  <c r="L10" i="33"/>
  <c r="K10" i="33"/>
  <c r="I10" i="33"/>
  <c r="F10" i="33"/>
  <c r="M10" i="33" s="1"/>
  <c r="L9" i="33"/>
  <c r="K9" i="33"/>
  <c r="I9" i="33"/>
  <c r="M9" i="33" s="1"/>
  <c r="F9" i="33"/>
  <c r="L8" i="33"/>
  <c r="K8" i="33"/>
  <c r="I8" i="33"/>
  <c r="F8" i="33"/>
  <c r="M8" i="33" s="1"/>
  <c r="R23" i="32"/>
  <c r="Q23" i="32"/>
  <c r="R22" i="32"/>
  <c r="Q22" i="32"/>
  <c r="R21" i="32"/>
  <c r="Q21" i="32"/>
  <c r="R20" i="32"/>
  <c r="Q20" i="32"/>
  <c r="R19" i="32"/>
  <c r="Q19" i="32"/>
  <c r="R18" i="32"/>
  <c r="Q18" i="32"/>
  <c r="R17" i="32"/>
  <c r="Q17" i="32"/>
  <c r="R16" i="32"/>
  <c r="Q16" i="32"/>
  <c r="R15" i="32"/>
  <c r="Q15" i="32"/>
  <c r="R14" i="32"/>
  <c r="Q14" i="32"/>
  <c r="R13" i="32"/>
  <c r="Q13" i="32"/>
  <c r="R12" i="32"/>
  <c r="Q12" i="32"/>
  <c r="R11" i="32"/>
  <c r="Q11" i="32"/>
  <c r="R10" i="32"/>
  <c r="Q10" i="32"/>
  <c r="R9" i="32"/>
  <c r="Q9" i="32"/>
  <c r="R8" i="32"/>
  <c r="Q8" i="32"/>
  <c r="R7" i="32"/>
  <c r="Q7" i="32"/>
  <c r="R23" i="31"/>
  <c r="Q23" i="31"/>
  <c r="R22" i="31"/>
  <c r="Q22" i="31"/>
  <c r="R21" i="31"/>
  <c r="Q21" i="31"/>
  <c r="R20" i="31"/>
  <c r="Q20" i="31"/>
  <c r="R19" i="31"/>
  <c r="Q19" i="31"/>
  <c r="R18" i="31"/>
  <c r="Q18" i="31"/>
  <c r="R17" i="31"/>
  <c r="Q17" i="31"/>
  <c r="R16" i="31"/>
  <c r="Q16" i="31"/>
  <c r="R15" i="31"/>
  <c r="Q15" i="31"/>
  <c r="R14" i="31"/>
  <c r="Q14" i="31"/>
  <c r="R13" i="31"/>
  <c r="Q13" i="31"/>
  <c r="R12" i="31"/>
  <c r="Q12" i="31"/>
  <c r="R11" i="31"/>
  <c r="Q11" i="31"/>
  <c r="R10" i="31"/>
  <c r="Q10" i="31"/>
  <c r="R9" i="31"/>
  <c r="Q9" i="31"/>
  <c r="R8" i="31"/>
  <c r="Q8" i="31"/>
  <c r="R7" i="31"/>
  <c r="Q7" i="31"/>
  <c r="L22" i="30"/>
  <c r="K22" i="30"/>
  <c r="L21" i="30"/>
  <c r="K21" i="30"/>
  <c r="L20" i="30"/>
  <c r="K20" i="30"/>
  <c r="L19" i="30"/>
  <c r="K19" i="30"/>
  <c r="L18" i="30"/>
  <c r="K18" i="30"/>
  <c r="L17" i="30"/>
  <c r="K17" i="30"/>
  <c r="L16" i="30"/>
  <c r="K16" i="30"/>
  <c r="L15" i="30"/>
  <c r="K15" i="30"/>
  <c r="L14" i="30"/>
  <c r="K14" i="30"/>
  <c r="L13" i="30"/>
  <c r="K13" i="30"/>
  <c r="L12" i="30"/>
  <c r="K12" i="30"/>
  <c r="L11" i="30"/>
  <c r="K11" i="30"/>
  <c r="L10" i="30"/>
  <c r="K10" i="30"/>
  <c r="L9" i="30"/>
  <c r="K9" i="30"/>
  <c r="L8" i="30"/>
  <c r="K8" i="30"/>
  <c r="L7" i="30"/>
  <c r="K7" i="30"/>
  <c r="L6" i="30"/>
  <c r="K6" i="30"/>
  <c r="L23" i="29"/>
  <c r="K23" i="29"/>
  <c r="L22" i="29"/>
  <c r="K22" i="29"/>
  <c r="L21" i="29"/>
  <c r="K21" i="29"/>
  <c r="L20" i="29"/>
  <c r="K20" i="29"/>
  <c r="L19" i="29"/>
  <c r="K19" i="29"/>
  <c r="L18" i="29"/>
  <c r="K18" i="29"/>
  <c r="L17" i="29"/>
  <c r="K17" i="29"/>
  <c r="L16" i="29"/>
  <c r="K16" i="29"/>
  <c r="L15" i="29"/>
  <c r="K15" i="29"/>
  <c r="L14" i="29"/>
  <c r="K14" i="29"/>
  <c r="L13" i="29"/>
  <c r="K13" i="29"/>
  <c r="L12" i="29"/>
  <c r="K12" i="29"/>
  <c r="L11" i="29"/>
  <c r="K11" i="29"/>
  <c r="L10" i="29"/>
  <c r="K10" i="29"/>
  <c r="L9" i="29"/>
  <c r="K9" i="29"/>
  <c r="L8" i="29"/>
  <c r="K8" i="29"/>
  <c r="L7" i="29"/>
  <c r="K7" i="29"/>
  <c r="M22" i="23" l="1"/>
  <c r="L22" i="23"/>
  <c r="K22" i="23"/>
  <c r="J22" i="23"/>
  <c r="M21" i="23"/>
  <c r="L21" i="23"/>
  <c r="K21" i="23"/>
  <c r="J21" i="23"/>
  <c r="M20" i="23"/>
  <c r="L20" i="23"/>
  <c r="K20" i="23"/>
  <c r="J20" i="23"/>
  <c r="M19" i="23"/>
  <c r="L19" i="23"/>
  <c r="K19" i="23"/>
  <c r="J19" i="23"/>
  <c r="M18" i="23"/>
  <c r="L18" i="23"/>
  <c r="K18" i="23"/>
  <c r="J18" i="23"/>
  <c r="M17" i="23"/>
  <c r="L17" i="23"/>
  <c r="K17" i="23"/>
  <c r="J17" i="23"/>
  <c r="M16" i="23"/>
  <c r="L16" i="23"/>
  <c r="K16" i="23"/>
  <c r="J16" i="23"/>
  <c r="M15" i="23"/>
  <c r="L15" i="23"/>
  <c r="K15" i="23"/>
  <c r="J15" i="23"/>
  <c r="M14" i="23"/>
  <c r="L14" i="23"/>
  <c r="K14" i="23"/>
  <c r="J14" i="23"/>
  <c r="M13" i="23"/>
  <c r="L13" i="23"/>
  <c r="K13" i="23"/>
  <c r="J13" i="23"/>
  <c r="M12" i="23"/>
  <c r="L12" i="23"/>
  <c r="K12" i="23"/>
  <c r="J12" i="23"/>
  <c r="M11" i="23"/>
  <c r="L11" i="23"/>
  <c r="K11" i="23"/>
  <c r="J11" i="23"/>
  <c r="M10" i="23"/>
  <c r="L10" i="23"/>
  <c r="K10" i="23"/>
  <c r="J10" i="23"/>
  <c r="M9" i="23"/>
  <c r="L9" i="23"/>
  <c r="K9" i="23"/>
  <c r="J9" i="23"/>
  <c r="I49" i="22" l="1"/>
  <c r="I49" i="21"/>
  <c r="K34" i="19" l="1"/>
  <c r="N34" i="19" s="1"/>
  <c r="J34" i="19"/>
  <c r="M34" i="19" s="1"/>
  <c r="I34" i="19"/>
  <c r="H34" i="19"/>
  <c r="G34" i="19"/>
  <c r="F34" i="19"/>
  <c r="E34" i="19"/>
  <c r="D34" i="19"/>
  <c r="C34" i="19"/>
  <c r="L34" i="19" s="1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E5" i="7" l="1"/>
  <c r="F5" i="7"/>
  <c r="G5" i="7"/>
  <c r="H5" i="7"/>
  <c r="E5" i="5"/>
  <c r="F5" i="5"/>
  <c r="G5" i="5"/>
  <c r="H5" i="5"/>
</calcChain>
</file>

<file path=xl/sharedStrings.xml><?xml version="1.0" encoding="utf-8"?>
<sst xmlns="http://schemas.openxmlformats.org/spreadsheetml/2006/main" count="3132" uniqueCount="1029">
  <si>
    <t>África</t>
  </si>
  <si>
    <t>América</t>
  </si>
  <si>
    <t>Asia</t>
  </si>
  <si>
    <t>Oceanía</t>
  </si>
  <si>
    <t>Europa</t>
  </si>
  <si>
    <t>Continente</t>
  </si>
  <si>
    <t>Total Exportación</t>
  </si>
  <si>
    <t>Total Importación</t>
  </si>
  <si>
    <t>Exportación (FOB)</t>
  </si>
  <si>
    <t xml:space="preserve">Exportación Minera </t>
  </si>
  <si>
    <t xml:space="preserve">Exportación No Minera </t>
  </si>
  <si>
    <t>Importación (CIF)</t>
  </si>
  <si>
    <t>Importación Combustibles</t>
  </si>
  <si>
    <t>Importación No Combustibles</t>
  </si>
  <si>
    <t>Participación 2021</t>
  </si>
  <si>
    <t>Variación 2021/2020</t>
  </si>
  <si>
    <t>INTERCAMBIO COMERCIAL POR CONTINENTE 2017-2021</t>
  </si>
  <si>
    <t>(En millones de US$ FOB)</t>
  </si>
  <si>
    <r>
      <rPr>
        <b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 xml:space="preserve"> Se considera como "Otros" a aquellos códigos contemplados en el Anexo 51-9, que no corresponden a países como por ejemplo: Orígenes o Destinaciones no precisadas por razones comerciales o militares o Pesca Extraterritorial.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</si>
  <si>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modificatorios, Servicio Nacional de Aduanas.</t>
    </r>
  </si>
  <si>
    <t>COMERCIO EXTERIOR CHILENO 2017-2021</t>
  </si>
  <si>
    <t xml:space="preserve">(En millones de US$) </t>
  </si>
  <si>
    <r>
      <t>Otros</t>
    </r>
    <r>
      <rPr>
        <vertAlign val="superscript"/>
        <sz val="9"/>
        <rFont val="Calibri Light"/>
        <family val="2"/>
        <scheme val="major"/>
      </rPr>
      <t xml:space="preserve"> (1)</t>
    </r>
  </si>
  <si>
    <t>Total Intercambio comercial</t>
  </si>
  <si>
    <t>Tipo de operación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</si>
  <si>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Únicos de Salida (DUS); Exportaciones a título definitivo ajustadas con sus documentos modificatorios, Servicio Nacional de Aduanas.</t>
    </r>
  </si>
  <si>
    <t>Total Exportaciones</t>
  </si>
  <si>
    <t>Resto de Exportaciones</t>
  </si>
  <si>
    <t>Rancho de naves</t>
  </si>
  <si>
    <t>Exportación de Servicios autorizados por Aduanas</t>
  </si>
  <si>
    <t>Total Principales productos</t>
  </si>
  <si>
    <t>Oro minero en bruto, para uso no monetario</t>
  </si>
  <si>
    <t>71081210</t>
  </si>
  <si>
    <t>Pasta química de madera a la sosa (soda) o al sulfato, excepto para disolver, de eucaliptus, semiblanqueada o blanqueada</t>
  </si>
  <si>
    <t>47032910</t>
  </si>
  <si>
    <t>Ánodos con contenido de cobre superior o igual a 99 % y espesor superior o igual a 35 mm, de cobre para el afino</t>
  </si>
  <si>
    <t>74020013</t>
  </si>
  <si>
    <t>Pasta química de madera a la sosa (soda) o al sulfato, excepto para disolver, de coníferas, semiblanqueada o blanqueada</t>
  </si>
  <si>
    <t>47032100</t>
  </si>
  <si>
    <t>Minerales de molibdeno y sus concentrados, tostados</t>
  </si>
  <si>
    <t>26131010</t>
  </si>
  <si>
    <t>Filetes de salmones del Atlántico y salmones del Danubio, frescos o refrigerados</t>
  </si>
  <si>
    <t>03044120</t>
  </si>
  <si>
    <t>Las demás cerezas dulces (Prunus avium), frescas</t>
  </si>
  <si>
    <t>08092919</t>
  </si>
  <si>
    <t>Minerales de hierro y sus concentrados, finos, sin aglomerar</t>
  </si>
  <si>
    <t>26011110</t>
  </si>
  <si>
    <t xml:space="preserve">Cátodos y secciones de cátodos, de cobre refinado </t>
  </si>
  <si>
    <t>74031100</t>
  </si>
  <si>
    <t>Minerales de cobre y sus concentrados</t>
  </si>
  <si>
    <t>26030000</t>
  </si>
  <si>
    <t>Glosa arancelaria</t>
  </si>
  <si>
    <t>Código arancelario</t>
  </si>
  <si>
    <t>PRINCIPALES PRODUCTOS DE LAS EXPORTACIONES CHILENAS 2017-2021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</si>
  <si>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Únicos de Salida (DUS); Exportaciones a título definitivo ajustadas con sus documentos modificatorios. Servicio Nacional de Aduanas.</t>
    </r>
  </si>
  <si>
    <t>Otras</t>
  </si>
  <si>
    <t>-</t>
  </si>
  <si>
    <t>Tendido Eléctrico</t>
  </si>
  <si>
    <t>Oleoductos, Gasoductos</t>
  </si>
  <si>
    <t>Aéreo/Courier/Postal</t>
  </si>
  <si>
    <t>Carretero/Terrestre</t>
  </si>
  <si>
    <t>Marítima, Fluvial y Lacustre</t>
  </si>
  <si>
    <t>Vía de transporte</t>
  </si>
  <si>
    <t>(En toneladas)</t>
  </si>
  <si>
    <t>MOVIMIENTO DE CARGA DE LAS EXPORTACIONES CHILENAS POR VÍA DE TRANSPORTE 2017-2021</t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</si>
  <si>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Se considera como "Otros" a aquellos códigos contemplados en el Anexo 51-9, que no corresponden a países como por ejemplo: Orígenes o Destinaciones no precisadas por razones comerciales o militares o Pesca Extraterritorial.</t>
    </r>
  </si>
  <si>
    <r>
      <t>Otros</t>
    </r>
    <r>
      <rPr>
        <b/>
        <vertAlign val="superscript"/>
        <sz val="9"/>
        <rFont val="Calibri Light"/>
        <family val="2"/>
        <scheme val="major"/>
      </rPr>
      <t>(1)</t>
    </r>
  </si>
  <si>
    <t>Total Oceanía</t>
  </si>
  <si>
    <t>Resto</t>
  </si>
  <si>
    <t>Nueva Zelandia</t>
  </si>
  <si>
    <t>Australia</t>
  </si>
  <si>
    <t>Total Europa</t>
  </si>
  <si>
    <t>Bulgaria</t>
  </si>
  <si>
    <t>Bélgica</t>
  </si>
  <si>
    <t>Rusia</t>
  </si>
  <si>
    <t>Reino Unido</t>
  </si>
  <si>
    <t>Italia</t>
  </si>
  <si>
    <t>Suiza</t>
  </si>
  <si>
    <t>Alemania</t>
  </si>
  <si>
    <t>Francia</t>
  </si>
  <si>
    <t>Holanda</t>
  </si>
  <si>
    <t>España</t>
  </si>
  <si>
    <t>Total Asia</t>
  </si>
  <si>
    <t>India</t>
  </si>
  <si>
    <t>Taiwán (Formosa)</t>
  </si>
  <si>
    <t>Corea del Sur</t>
  </si>
  <si>
    <t>Japón</t>
  </si>
  <si>
    <t>China</t>
  </si>
  <si>
    <t>Total América</t>
  </si>
  <si>
    <t>Panamá</t>
  </si>
  <si>
    <t>Bolivia</t>
  </si>
  <si>
    <t>Ecuador</t>
  </si>
  <si>
    <t>Colombia</t>
  </si>
  <si>
    <t>Argentina</t>
  </si>
  <si>
    <t>Canadá</t>
  </si>
  <si>
    <t>México</t>
  </si>
  <si>
    <t>Perú</t>
  </si>
  <si>
    <t>Brasil</t>
  </si>
  <si>
    <t xml:space="preserve">Estados Unidos </t>
  </si>
  <si>
    <t>Total África</t>
  </si>
  <si>
    <t>Costa de Marfil</t>
  </si>
  <si>
    <t>Nigeria</t>
  </si>
  <si>
    <t>Sudáfrica</t>
  </si>
  <si>
    <t>Participación en Exportaciones 2021</t>
  </si>
  <si>
    <t>Participación por Continente 2021</t>
  </si>
  <si>
    <t>País de destino</t>
  </si>
  <si>
    <t>PRINCIPALES PAÍSES DE DESTINO DE LAS EXPORTACIONES CHILENAS 2017-2021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</si>
  <si>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Categorización realizada de acuerdo al Clasificador de productos del Subdepartamento de Estadísticas y Estudios, Servicio Nacional de Aduanas. </t>
    </r>
  </si>
  <si>
    <r>
      <t>Fuente:</t>
    </r>
    <r>
      <rPr>
        <sz val="7"/>
        <color theme="1"/>
        <rFont val="Calibri Light"/>
        <family val="2"/>
      </rPr>
      <t xml:space="preserve"> Documentos Únicos de Salida (DUS); Exportaciones a título definitivo ajustadas con sus documentos modificatorios, Servicio Nacional de Aduanas.</t>
    </r>
  </si>
  <si>
    <t xml:space="preserve">Total Exportaciones </t>
  </si>
  <si>
    <t>Total Exportaciones Mineras</t>
  </si>
  <si>
    <t>Resto Minería</t>
  </si>
  <si>
    <t>Minerales de plata y sus concentrados</t>
  </si>
  <si>
    <t>Minerales de plomo y sus concentrados</t>
  </si>
  <si>
    <t>Minerales de oro y sus concentrados</t>
  </si>
  <si>
    <t>Minerales de cinc y sus concentrados</t>
  </si>
  <si>
    <t>Sal gema, sal de salinas y sal marina</t>
  </si>
  <si>
    <t>Plata</t>
  </si>
  <si>
    <t>Minerales de molibdeno y sus concentrados</t>
  </si>
  <si>
    <t>Yodo</t>
  </si>
  <si>
    <t>Oro</t>
  </si>
  <si>
    <t>Litio</t>
  </si>
  <si>
    <t>Minerales de hierro y sus concentrados</t>
  </si>
  <si>
    <t>Cobre</t>
  </si>
  <si>
    <t>Participación en Exportaciones Mineras 2021</t>
  </si>
  <si>
    <t>Productos Mineros</t>
  </si>
  <si>
    <t>PRINCIPALES PRODUCTOS MINEROS 2017-2021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</si>
  <si>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Categorización realizada de acuerdo al Clasificador de productos del Subdepartamento de Estadísticas y Estudios, Servicio Nacional de Aduanas.</t>
    </r>
  </si>
  <si>
    <t>Total Exportaciones No Mineras</t>
  </si>
  <si>
    <t>Resto No Minería</t>
  </si>
  <si>
    <t>Total Otros productos relevantes</t>
  </si>
  <si>
    <t>Otras bebidas alcohólicas</t>
  </si>
  <si>
    <t>Abonos</t>
  </si>
  <si>
    <t>Otros productos relevantes</t>
  </si>
  <si>
    <t>Total Vitivinícola</t>
  </si>
  <si>
    <t>Vino espumoso</t>
  </si>
  <si>
    <t>Mosto de uva</t>
  </si>
  <si>
    <t>Vino</t>
  </si>
  <si>
    <t>Vitivinícola</t>
  </si>
  <si>
    <t>Total Otros alimentos</t>
  </si>
  <si>
    <t>Resto Otros alimentos</t>
  </si>
  <si>
    <t>Miel</t>
  </si>
  <si>
    <t>Cereales</t>
  </si>
  <si>
    <t>Carne de otras especies</t>
  </si>
  <si>
    <t>Aceite de oliva</t>
  </si>
  <si>
    <t>Cecinas y embutidos</t>
  </si>
  <si>
    <t>Carne de bovino</t>
  </si>
  <si>
    <t>Hortalizas y tubérculos</t>
  </si>
  <si>
    <t>Leche y otros productos lácteos</t>
  </si>
  <si>
    <t>Carne de ave</t>
  </si>
  <si>
    <t>Carne de porcino</t>
  </si>
  <si>
    <t>Otros alimentos</t>
  </si>
  <si>
    <t>Total Forestales y sus derivados</t>
  </si>
  <si>
    <t>Resto Forestales y sus derivados</t>
  </si>
  <si>
    <t>Papel y cartón y sus manufacturas</t>
  </si>
  <si>
    <t>Madera y sus manufacturas</t>
  </si>
  <si>
    <t>Celulosa</t>
  </si>
  <si>
    <t>Forestales y sus derivados</t>
  </si>
  <si>
    <t xml:space="preserve">Total Frutas y frutos </t>
  </si>
  <si>
    <t xml:space="preserve">Resto Frutas y frutos </t>
  </si>
  <si>
    <t>Maqui</t>
  </si>
  <si>
    <t>Duraznos y Damascos</t>
  </si>
  <si>
    <t>Limones</t>
  </si>
  <si>
    <t>Mandarinas y Clementinas</t>
  </si>
  <si>
    <t>Paltas</t>
  </si>
  <si>
    <t>Kiwis</t>
  </si>
  <si>
    <t>Ciruelas</t>
  </si>
  <si>
    <t>Nueces de nogal</t>
  </si>
  <si>
    <t>Manzanas</t>
  </si>
  <si>
    <t>Arándanos</t>
  </si>
  <si>
    <t>Uvas</t>
  </si>
  <si>
    <t>Cerezas</t>
  </si>
  <si>
    <t xml:space="preserve">Frutas y frutos </t>
  </si>
  <si>
    <t>Total Productos del mar</t>
  </si>
  <si>
    <t>Resto Productos del mar</t>
  </si>
  <si>
    <t>Moluscos</t>
  </si>
  <si>
    <t>Erizos</t>
  </si>
  <si>
    <t>Algas</t>
  </si>
  <si>
    <t>Harina de pescado</t>
  </si>
  <si>
    <t>Conservas y preparaciones de pescados y mariscos</t>
  </si>
  <si>
    <t>Salmones y truchas</t>
  </si>
  <si>
    <t>Productos del mar</t>
  </si>
  <si>
    <t>Participación en Exportaciones  2021</t>
  </si>
  <si>
    <t>Participación en Exportaciones No Mineras 2021</t>
  </si>
  <si>
    <t>Productos No Mineros</t>
  </si>
  <si>
    <t>PRINCIPALES PRODUCTOS NO MINEROS 2017-2021</t>
  </si>
  <si>
    <r>
      <t>Nota 2:</t>
    </r>
    <r>
      <rPr>
        <sz val="7"/>
        <color theme="1"/>
        <rFont val="Calibri Light"/>
        <family val="2"/>
      </rPr>
      <t xml:space="preserve"> Categorización realizada de acuerdo al Clasificador de productos del Subdepartamento de Estadísticas y Estudios,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</si>
  <si>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exportado en términos de la unidad de medida "Millones de US$ FOB", pudiendo éste corresponder a un valor distinto de cero si el cálculo se realiza respecto de la unidad de medida "US$ FOB" (dólares).</t>
    </r>
  </si>
  <si>
    <t>Variación por grupo 2021/2020</t>
  </si>
  <si>
    <t>Participación por grupo 2021</t>
  </si>
  <si>
    <t>Total Exportaciones por grupo 2021</t>
  </si>
  <si>
    <t>Otras operaciones</t>
  </si>
  <si>
    <t>Magallanes y la Antártica Chilena</t>
  </si>
  <si>
    <t>Aysén del General C. Ibáñez del Campo</t>
  </si>
  <si>
    <t>Los Lagos</t>
  </si>
  <si>
    <t>Los Ríos</t>
  </si>
  <si>
    <t>La Araucanía</t>
  </si>
  <si>
    <t>Biobío</t>
  </si>
  <si>
    <t>El Maule</t>
  </si>
  <si>
    <t>Metropolitana</t>
  </si>
  <si>
    <t>Valparaíso</t>
  </si>
  <si>
    <t>Coquimbo</t>
  </si>
  <si>
    <t>Atacama</t>
  </si>
  <si>
    <t>Antofagasta</t>
  </si>
  <si>
    <t>Tarapacá</t>
  </si>
  <si>
    <t>Arica y Parinacota</t>
  </si>
  <si>
    <t>Variación por región 2021/2020</t>
  </si>
  <si>
    <t>Participación por región 2021</t>
  </si>
  <si>
    <t>Total Exportaciones por región 2021</t>
  </si>
  <si>
    <t>Otros productos</t>
  </si>
  <si>
    <t xml:space="preserve">Los demás productos mineros </t>
  </si>
  <si>
    <t>Región</t>
  </si>
  <si>
    <t>Participación por grupo 2020</t>
  </si>
  <si>
    <t>Total Exportaciones por grupo 2020</t>
  </si>
  <si>
    <t>Participación por región 2020</t>
  </si>
  <si>
    <t>Total Exportaciones por región 2020</t>
  </si>
  <si>
    <t>PRINCIPALES GRUPOS DE EXPORTACIÓN POR REGIÓN DE SALIDA 2020-2021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</si>
  <si>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El dato 0 representa la equivalencia del movimiento de carga en términos de la unidad de medida "Toneladas", pudiendo éste corresponder a un valor distinto de cero si el cálculo se realiza respecto de la unidad de medida "Kilo Neto". </t>
    </r>
  </si>
  <si>
    <r>
      <rPr>
        <b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 xml:space="preserve"> Lugar de Salida: Corresponde al Puerto, Aeropuerto o Avanzada fronteriza por donde tuvieron salida efectiva del país las mercancías.</t>
    </r>
  </si>
  <si>
    <t>Otros puertos chilenos</t>
  </si>
  <si>
    <t>Total Magallanes y la Antártica Chilena</t>
  </si>
  <si>
    <t>Aeropuerto C.Ibáñez del Campo</t>
  </si>
  <si>
    <t>Gregorio</t>
  </si>
  <si>
    <t>Dorotea</t>
  </si>
  <si>
    <t>Natales</t>
  </si>
  <si>
    <t>San Sebastián</t>
  </si>
  <si>
    <t>Puerto Williams</t>
  </si>
  <si>
    <t>Punta Arenas</t>
  </si>
  <si>
    <t>Integración Austral (Monte Aymond)</t>
  </si>
  <si>
    <t>Cabo Negro</t>
  </si>
  <si>
    <t>Total Aysén del General C.I. del Campo</t>
  </si>
  <si>
    <t>Lago Verde</t>
  </si>
  <si>
    <t>Coyhaique Alto</t>
  </si>
  <si>
    <t>Río Jeinemeni (Chile Chico)</t>
  </si>
  <si>
    <t>Huemules</t>
  </si>
  <si>
    <t>Chacabuco/Puerto Aysén</t>
  </si>
  <si>
    <t>Aysén del General C.Ibáñez del Campo</t>
  </si>
  <si>
    <t xml:space="preserve">Total Los Lagos </t>
  </si>
  <si>
    <t>Aeropuerto El Tepual</t>
  </si>
  <si>
    <t>Quellón</t>
  </si>
  <si>
    <t>Castro</t>
  </si>
  <si>
    <t>Palena - Carrenleufu</t>
  </si>
  <si>
    <t>Cardenal Samoré (Puyehue)</t>
  </si>
  <si>
    <t>Puerto Montt</t>
  </si>
  <si>
    <t>Calbuco</t>
  </si>
  <si>
    <t xml:space="preserve">Los Lagos </t>
  </si>
  <si>
    <t>Total Los Ríos</t>
  </si>
  <si>
    <t>Corral</t>
  </si>
  <si>
    <t xml:space="preserve">Total La Araucanía </t>
  </si>
  <si>
    <t>Mahuil Malal (Puesco)</t>
  </si>
  <si>
    <t>Pino Hachado (Liucura)</t>
  </si>
  <si>
    <t xml:space="preserve">Total Biobío </t>
  </si>
  <si>
    <t>Aeropuerto Carriel Sur</t>
  </si>
  <si>
    <t>Constitución</t>
  </si>
  <si>
    <t>Lota</t>
  </si>
  <si>
    <t>Penco</t>
  </si>
  <si>
    <t>Talcahuano</t>
  </si>
  <si>
    <t>San Vicente</t>
  </si>
  <si>
    <t>Lirquén</t>
  </si>
  <si>
    <t>Coronel</t>
  </si>
  <si>
    <t xml:space="preserve">Biobío </t>
  </si>
  <si>
    <t>Total El Maule</t>
  </si>
  <si>
    <t>Pehuenche</t>
  </si>
  <si>
    <t xml:space="preserve">Total Metropolitana </t>
  </si>
  <si>
    <t>Aeropuerto A.Merino Benítez</t>
  </si>
  <si>
    <t xml:space="preserve">Metropolitana </t>
  </si>
  <si>
    <t xml:space="preserve">Total Valparaíso </t>
  </si>
  <si>
    <t>Quintero</t>
  </si>
  <si>
    <t>Cristo Redentor (Los Libertadores)</t>
  </si>
  <si>
    <t>Ventanas</t>
  </si>
  <si>
    <t>Valparaiso</t>
  </si>
  <si>
    <t>San Antonio</t>
  </si>
  <si>
    <t xml:space="preserve">Valparaíso </t>
  </si>
  <si>
    <t xml:space="preserve">Total Coquimbo </t>
  </si>
  <si>
    <t>Los Vilos</t>
  </si>
  <si>
    <t>Guayacán</t>
  </si>
  <si>
    <t xml:space="preserve">Coquimbo </t>
  </si>
  <si>
    <t xml:space="preserve">Total Atacama </t>
  </si>
  <si>
    <t>Chañaral/Barquito</t>
  </si>
  <si>
    <t>Huasco/Guacolda</t>
  </si>
  <si>
    <t>Caldera</t>
  </si>
  <si>
    <t xml:space="preserve">Atacama </t>
  </si>
  <si>
    <t xml:space="preserve">Total Antofagasta </t>
  </si>
  <si>
    <t>Aeropuerto Cerro Moreno</t>
  </si>
  <si>
    <t>Socompa</t>
  </si>
  <si>
    <t>GNL Mejillones</t>
  </si>
  <si>
    <t>San Pedro de Atacama</t>
  </si>
  <si>
    <t>Paso Jama</t>
  </si>
  <si>
    <t>Ollagüe</t>
  </si>
  <si>
    <t>Mejillones</t>
  </si>
  <si>
    <t>Michilla</t>
  </si>
  <si>
    <t>Tocopilla</t>
  </si>
  <si>
    <t>Puerto Angamos</t>
  </si>
  <si>
    <t>Caleta Coloso</t>
  </si>
  <si>
    <t xml:space="preserve">Antofagasta </t>
  </si>
  <si>
    <t xml:space="preserve">Total Tarapacá </t>
  </si>
  <si>
    <t>Aeropuerto Diego Aracena</t>
  </si>
  <si>
    <t>Colchane</t>
  </si>
  <si>
    <t>Iquique</t>
  </si>
  <si>
    <t>Patillos</t>
  </si>
  <si>
    <t>Patache</t>
  </si>
  <si>
    <t xml:space="preserve">Tarapacá </t>
  </si>
  <si>
    <t xml:space="preserve">Total Arica y Parinacota </t>
  </si>
  <si>
    <t>Aeropuerto Chacalluta</t>
  </si>
  <si>
    <t>Visviri</t>
  </si>
  <si>
    <t>Chungará</t>
  </si>
  <si>
    <t>Arica</t>
  </si>
  <si>
    <t>Concordia (Chacalluta)</t>
  </si>
  <si>
    <r>
      <t>Lugar de salida</t>
    </r>
    <r>
      <rPr>
        <b/>
        <vertAlign val="superscript"/>
        <sz val="9"/>
        <rFont val="Calibri Light"/>
        <family val="2"/>
        <scheme val="major"/>
      </rPr>
      <t>(1)</t>
    </r>
  </si>
  <si>
    <t>MOVIMIENTO DE CARGA DE LAS EXPORTACIONES CHILENAS POR LUGAR DE SALIDA 2017-2021</t>
  </si>
  <si>
    <t>SERVICIOS TRANSFRONTERIZOS AUTORIZADOS POR ADUANAS COMO EXPORTACIÓN 2017-2021</t>
  </si>
  <si>
    <t>(En miles de US$ FOB)</t>
  </si>
  <si>
    <t>Grupo de servicio</t>
  </si>
  <si>
    <t>Participación por Grupo 2021</t>
  </si>
  <si>
    <t>Servicios de informática y servicios conexos</t>
  </si>
  <si>
    <t>Servicios de suministro de sedes ("hosting") para sitios web y correo electrónico</t>
  </si>
  <si>
    <t>Servicios de apoyo técnico en computación e informática (mantenimiento y reparación), por vía remota (Internet)</t>
  </si>
  <si>
    <t>Servicios de diseño de software original</t>
  </si>
  <si>
    <t>Servicios de asesoría en tecnologías de la información</t>
  </si>
  <si>
    <t>Servicios en diseño y desarrollo de aplicaciones de tecnologías de información</t>
  </si>
  <si>
    <t>Total Servicios de Informática y servicios conexos</t>
  </si>
  <si>
    <t>Otros servicios prestados a las empresas</t>
  </si>
  <si>
    <t>Servicios de asesoría en gestión de la comercialización de empresas (marketing)</t>
  </si>
  <si>
    <t>Servicios de comisionista comercial</t>
  </si>
  <si>
    <t>Servicios de estudios de mercado</t>
  </si>
  <si>
    <t>Servicios de administración de empresas navieras</t>
  </si>
  <si>
    <t>Servicios de asesoría en gestión financiera de empresas</t>
  </si>
  <si>
    <t>Total Otros servicios prestados a las empresas</t>
  </si>
  <si>
    <t>Servicios auxiliares en relación con todos los medios de transporte</t>
  </si>
  <si>
    <t>Servicios de mantenimiento y reparación de aviones, helicópteros y otros aparatos aéreos</t>
  </si>
  <si>
    <t>Servicios de soporte logístico inbound y outbound</t>
  </si>
  <si>
    <t>Servicios de mantenimiento y reparación de embarcaciones (buques), estructuras y plataformas flotantes</t>
  </si>
  <si>
    <t>Servicios de supervisión, consolidación, desconsolidación, pesaje y embarque de mercancías, en tránsito por Chile</t>
  </si>
  <si>
    <t>Servicios de gestión logística de pre embarque</t>
  </si>
  <si>
    <t>Total Servicios auxiliares en relación con todos los medios de transporte</t>
  </si>
  <si>
    <t>Servicios de telecomunicaciones</t>
  </si>
  <si>
    <t>Servicios de transmisión internacional de datos, para señales de ingreso o en tránsito</t>
  </si>
  <si>
    <t>Servicios de telecomunicaciones de portadores
(carrier internacional) para llamadas telefónicas internacionales en tránsito, que se originen y terminen en el extranjero</t>
  </si>
  <si>
    <t>Servicios de telecomunicaciones de portadores (carrier internacional) para llamadas telefónicas internacionales con destino a u  operador de telefonía local</t>
  </si>
  <si>
    <t>Servicios de mensajería de texto, audio y/o video, suministrados mediante plataforma computacional conectada con sistemas de telefonía móvil</t>
  </si>
  <si>
    <t>Servicios de telecomunicaciones móviles para llamadas telefónicas internacionales del tipo "roaming in"</t>
  </si>
  <si>
    <t>Total Servicios de telecomunicaciones</t>
  </si>
  <si>
    <t>Todos los servicios de seguros y relacionados con los seguros</t>
  </si>
  <si>
    <t>Servicios de corretaje de reaseguros</t>
  </si>
  <si>
    <t>Servicios de seguros de créditos</t>
  </si>
  <si>
    <t>Total Todos los servicios de seguros y relacionados con los seguros</t>
  </si>
  <si>
    <t>Servicios bancarios y de intermediación financiera</t>
  </si>
  <si>
    <t>Servicios de distribución de cuotas de fondos de inversión extranjeros, tanto en el mercado local como internacional</t>
  </si>
  <si>
    <t>Servicios de administración de carteras de inversiones extranjeras en el extranjero</t>
  </si>
  <si>
    <t>Total Servicios bancarios y de intermediación financiera</t>
  </si>
  <si>
    <t>Servicios profesionales</t>
  </si>
  <si>
    <t>Servicios audiovisuales</t>
  </si>
  <si>
    <t>Servicios de asesoría y otros servicios financieros</t>
  </si>
  <si>
    <t>Servicios de investigación y desarrollo</t>
  </si>
  <si>
    <t>Otros servicios no contemplados en otra parte</t>
  </si>
  <si>
    <t>Servicios de turismo y servicios relacionados con viajes</t>
  </si>
  <si>
    <t>Otros servicios de enseñanza</t>
  </si>
  <si>
    <t>Total Exportación de Servicios autorizados por Aduana</t>
  </si>
  <si>
    <t>PRINCIPALES PRODUCTOS DE LAS IMPORTACIONES CHILENAS 2017-2021</t>
  </si>
  <si>
    <t>(En millones de US$ CIF)</t>
  </si>
  <si>
    <t>27101940</t>
  </si>
  <si>
    <t>Aceites combustibles destilados (gasoil, diésel oíl)</t>
  </si>
  <si>
    <t>27090020</t>
  </si>
  <si>
    <t>Aceites crudos de petróleo o de mineral bituminoso, con grados API superior o igual a 25</t>
  </si>
  <si>
    <t>85171200</t>
  </si>
  <si>
    <t>Teléfonos celulares (móviles) y los de otras redes inalámbricas</t>
  </si>
  <si>
    <t>87032291</t>
  </si>
  <si>
    <r>
      <t>Automóviles de turismo, con motor de émbolo (pistón) alternativo, de encendido por chispa, de cilindrada &gt; a 1.000 cm</t>
    </r>
    <r>
      <rPr>
        <vertAlign val="superscript"/>
        <sz val="9"/>
        <rFont val="Calibri Light"/>
        <family val="2"/>
        <scheme val="major"/>
      </rPr>
      <t>3</t>
    </r>
    <r>
      <rPr>
        <sz val="9"/>
        <rFont val="Calibri Light"/>
        <family val="2"/>
        <scheme val="major"/>
      </rPr>
      <t>, pero &lt;= a 1.500 cm</t>
    </r>
    <r>
      <rPr>
        <vertAlign val="superscript"/>
        <sz val="9"/>
        <rFont val="Calibri Light"/>
        <family val="2"/>
        <scheme val="major"/>
      </rPr>
      <t>3</t>
    </r>
  </si>
  <si>
    <t>27111100</t>
  </si>
  <si>
    <t>Gas natural licuado</t>
  </si>
  <si>
    <t>87042121</t>
  </si>
  <si>
    <t>Camionetas, con capacidad de carga útil &gt; a 500 kg pero &lt; = a 2.000 kg</t>
  </si>
  <si>
    <t>27011220</t>
  </si>
  <si>
    <t>Hulla bituminosa, para uso térmico</t>
  </si>
  <si>
    <t>87032391</t>
  </si>
  <si>
    <t>Automóviles de turismo, con motor de émbolo (pistón) alternativo, de encendido por chispa, de cilindrada &gt; a 1.500 cm3, pero &lt; o = a 3.000 cm3</t>
  </si>
  <si>
    <t>84713020</t>
  </si>
  <si>
    <t>Máquinas automáticas para tratamiento o procesamiento de datos, portátiles, de peso &gt; a 1 kg pero &lt;= a 3 kg, de los tipos «notebooks» o «laptops», «netbooks» y similares</t>
  </si>
  <si>
    <t>27090010</t>
  </si>
  <si>
    <t>Aceites crudos de petróleo o de mineral bituminoso, con grados API inferior a 25</t>
  </si>
  <si>
    <t>Resto de Importaciones</t>
  </si>
  <si>
    <t>Total Importaciones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</si>
  <si>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(DIN); Importaciones  a título definitivo ajustadas con sus documentos modificatorios. Servicio Nacional de Aduanas</t>
    </r>
  </si>
  <si>
    <t>MOVIMIENTO DE CARGA DE LAS IMPORTACIONES CHILENAS POR VÍA DE TRANSPORTE 2017-2021</t>
  </si>
  <si>
    <t>Otra</t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</si>
  <si>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 xml:space="preserve">: Declaraciones de Ingreso (DIN); Importaciones  a titulo definitivo ajustadas con sus documentos modificatorios. Servicio Nacional de Aduanas. </t>
    </r>
  </si>
  <si>
    <t>PRINCIPALES PAÍSES DE ORIGEN DE LAS IMPORTACIONES CHILENAS 2017-2021</t>
  </si>
  <si>
    <t>País de origen</t>
  </si>
  <si>
    <t>Participación en Importaciones 2021</t>
  </si>
  <si>
    <t>Angola</t>
  </si>
  <si>
    <t>Guinea Ecuatorial</t>
  </si>
  <si>
    <t>Estados Unidos</t>
  </si>
  <si>
    <t>Paraguay</t>
  </si>
  <si>
    <t>Trinidad y Tobago</t>
  </si>
  <si>
    <t>Vietnam</t>
  </si>
  <si>
    <t>Tailandia</t>
  </si>
  <si>
    <t>Taiwán</t>
  </si>
  <si>
    <t>Malasia</t>
  </si>
  <si>
    <t>Indonesia</t>
  </si>
  <si>
    <t>Bangladesh</t>
  </si>
  <si>
    <t>Turquía</t>
  </si>
  <si>
    <t>Suecia</t>
  </si>
  <si>
    <t>Austria</t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</si>
  <si>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>: Declaraciones de Ingreso (DIN); Importaciones  a título definitivo ajustadas con sus documentos modificatorios. Servicio Nacional de Aduanas.</t>
    </r>
  </si>
  <si>
    <r>
      <rPr>
        <b/>
        <sz val="7"/>
        <color theme="1"/>
        <rFont val="Calibri Light"/>
        <family val="2"/>
        <scheme val="major"/>
      </rPr>
      <t>(1)</t>
    </r>
    <r>
      <rPr>
        <vertAlign val="superscript"/>
        <sz val="7"/>
        <color theme="1"/>
        <rFont val="Calibri Light"/>
        <family val="2"/>
        <scheme val="major"/>
      </rPr>
      <t xml:space="preserve"> </t>
    </r>
    <r>
      <rPr>
        <sz val="7"/>
        <color theme="1"/>
        <rFont val="Calibri Light"/>
        <family val="2"/>
        <scheme val="major"/>
      </rPr>
      <t>Se considera como "Otros" a aquellos códigos contemplados en el Anexo 51-9, que no corresponden a países como por ejemplo: Orígenes o Destinaciones no precisadas por razones comerciales o militares o Pesca Extraterritorial.</t>
    </r>
  </si>
  <si>
    <t>PRINCIPALES PRODUCTOS COMBUSTIBLES 2017-2021</t>
  </si>
  <si>
    <t>Productos Combustibles</t>
  </si>
  <si>
    <t>Participación en Importaciones Combustibles 2021</t>
  </si>
  <si>
    <t>Petróleo crudo</t>
  </si>
  <si>
    <t>Petróleo diésel</t>
  </si>
  <si>
    <t>Hulla</t>
  </si>
  <si>
    <t>Propano licuado</t>
  </si>
  <si>
    <t>Gasolina vehículos terrestres</t>
  </si>
  <si>
    <t>Gas natural gaseoso</t>
  </si>
  <si>
    <t>Resto Combustibles</t>
  </si>
  <si>
    <t>Total Importaciones Combustibles</t>
  </si>
  <si>
    <t xml:space="preserve">Total Importaciones </t>
  </si>
  <si>
    <r>
      <t>Nota:</t>
    </r>
    <r>
      <rPr>
        <sz val="7"/>
        <color theme="1"/>
        <rFont val="Calibri Light"/>
        <family val="2"/>
      </rPr>
      <t xml:space="preserve"> Categorización realizada de acuerdo al Clasificador de productos del Subdepartamento de Estadísticas y Estudios, Servicio Nacional de Aduanas. </t>
    </r>
  </si>
  <si>
    <t>PRINCIPALES PRODUCTOS NO COMBUSTIBLES 2017-2021</t>
  </si>
  <si>
    <t>Productos No Combustibles</t>
  </si>
  <si>
    <t>Participación en Importaciones No Combustibles 2021</t>
  </si>
  <si>
    <t>Maquinarias</t>
  </si>
  <si>
    <t>Grupos electrógenos</t>
  </si>
  <si>
    <t>Palas mecánicas, excavadoras, cargadoras y palas cargadoras</t>
  </si>
  <si>
    <t>Centrífugas y aparatos para flltrar o depurar líquidos o gases, y sus partes</t>
  </si>
  <si>
    <t>Artículos de grifería y sus partes</t>
  </si>
  <si>
    <t>Bombas y elevadores de líquidos, y sus partes</t>
  </si>
  <si>
    <t xml:space="preserve">Resto Maquinarias </t>
  </si>
  <si>
    <t>Total Maquinarias</t>
  </si>
  <si>
    <t>Medios de transporte y sus partes</t>
  </si>
  <si>
    <t>Vehículos automóviles para el transporte de personas</t>
  </si>
  <si>
    <t>Vehículos automóviles para el transporte de mercancías</t>
  </si>
  <si>
    <t>Neumáticos</t>
  </si>
  <si>
    <t>Chasis, carrocerías, partes y accesorios de vehículos automóviles</t>
  </si>
  <si>
    <t>Tractores</t>
  </si>
  <si>
    <t>Resto Medios de transporte y sus partes</t>
  </si>
  <si>
    <t>Total Medios de transporte y sus partes</t>
  </si>
  <si>
    <t>Alimentos</t>
  </si>
  <si>
    <t>Maíz para consumo</t>
  </si>
  <si>
    <t>Frutas y frutos comestibles</t>
  </si>
  <si>
    <t>Resto Alimentos</t>
  </si>
  <si>
    <t>Total Alimentos</t>
  </si>
  <si>
    <t>Tecnología</t>
  </si>
  <si>
    <t>Computadores y sus partes</t>
  </si>
  <si>
    <t>Celulares</t>
  </si>
  <si>
    <t>Televisores</t>
  </si>
  <si>
    <t>Videoconsolas y máquinas de videojuego</t>
  </si>
  <si>
    <t>Total Tecnología</t>
  </si>
  <si>
    <t>Prendas de vestir y accesorios y calzados</t>
  </si>
  <si>
    <t>Prendas de vestir y accesorios</t>
  </si>
  <si>
    <t xml:space="preserve">Calzados </t>
  </si>
  <si>
    <t>Total Prendas de vestir y accesorios, y calzados</t>
  </si>
  <si>
    <t>Medicamentos</t>
  </si>
  <si>
    <t>Polietileno</t>
  </si>
  <si>
    <t>Cerveza de malta</t>
  </si>
  <si>
    <t>Cementos</t>
  </si>
  <si>
    <t>Resto No Combustibles</t>
  </si>
  <si>
    <t>Total Importaciones No Combustibles</t>
  </si>
  <si>
    <r>
      <rPr>
        <b/>
        <sz val="7"/>
        <color theme="1"/>
        <rFont val="Calibri Light"/>
        <family val="2"/>
      </rPr>
      <t>Fuente</t>
    </r>
    <r>
      <rPr>
        <sz val="7"/>
        <color theme="1"/>
        <rFont val="Calibri Light"/>
        <family val="2"/>
      </rPr>
      <t>: Declaraciones de Ingreso (DIN); Importaciones a título definitivo ajustadas con sus documentos modificatorios. Servicio Nacional de Aduanas.</t>
    </r>
  </si>
  <si>
    <r>
      <rPr>
        <b/>
        <sz val="7"/>
        <color theme="1"/>
        <rFont val="Calibri Light"/>
        <family val="2"/>
      </rPr>
      <t>Nota</t>
    </r>
    <r>
      <rPr>
        <sz val="7"/>
        <color theme="1"/>
        <rFont val="Calibri Light"/>
        <family val="2"/>
      </rPr>
      <t>: Categorización realizada de acuerdo al Clasificador de productos del Subdepartamento de Estadísticas y Estudios, Servicio Nacional de Aduanas.</t>
    </r>
  </si>
  <si>
    <t>MOVIMIENTO DE CARGA DE LAS IMPORTACIONES CHILENAS POR LUGAR DE INGRESO 2017-2021</t>
  </si>
  <si>
    <r>
      <t>Lugar de ingreso</t>
    </r>
    <r>
      <rPr>
        <b/>
        <vertAlign val="superscript"/>
        <sz val="9"/>
        <rFont val="Calibri Light"/>
        <family val="2"/>
        <scheme val="major"/>
      </rPr>
      <t xml:space="preserve">(1)                                                                    </t>
    </r>
  </si>
  <si>
    <t xml:space="preserve">Arica y Parinacota </t>
  </si>
  <si>
    <t>Abra de Napa</t>
  </si>
  <si>
    <t>Jama</t>
  </si>
  <si>
    <t>Taltal</t>
  </si>
  <si>
    <t>San Francisco</t>
  </si>
  <si>
    <t>Paso Guanaco Sonso</t>
  </si>
  <si>
    <t>Aeropuerto A.M. Benítez</t>
  </si>
  <si>
    <t>Pehuenche (El Maule)</t>
  </si>
  <si>
    <t>Puerto Cabo Froward</t>
  </si>
  <si>
    <t>Muelle Huachipato</t>
  </si>
  <si>
    <t>Lebu</t>
  </si>
  <si>
    <t>Mamuil Malal (Puesco)</t>
  </si>
  <si>
    <t>Hua Hum</t>
  </si>
  <si>
    <t>Futaleufú</t>
  </si>
  <si>
    <t>Ancud</t>
  </si>
  <si>
    <t>Aysén del General C.I. del Campo</t>
  </si>
  <si>
    <t>Ibáñez Pallavicini</t>
  </si>
  <si>
    <t>Triana</t>
  </si>
  <si>
    <t>Baker</t>
  </si>
  <si>
    <t>Poseidón</t>
  </si>
  <si>
    <t>Puerto Natales</t>
  </si>
  <si>
    <t>Tres Puentes</t>
  </si>
  <si>
    <t>Aeropuerto C.I. del Campo</t>
  </si>
  <si>
    <t>Otras Operaciones</t>
  </si>
  <si>
    <t>Otros Puertos chilenos</t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</si>
  <si>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>: Declaraciones de Ingreso (DIN); Importaciones a título definitivo ajustadas con sus documentos modificatorios. Servicio Nacional de Aduanas.</t>
    </r>
  </si>
  <si>
    <r>
      <rPr>
        <b/>
        <sz val="7"/>
        <color theme="1"/>
        <rFont val="Calibri Light"/>
        <family val="2"/>
        <scheme val="major"/>
      </rPr>
      <t>(1)</t>
    </r>
    <r>
      <rPr>
        <b/>
        <vertAlign val="superscript"/>
        <sz val="7"/>
        <color theme="1"/>
        <rFont val="Calibri Light"/>
        <family val="2"/>
        <scheme val="major"/>
      </rPr>
      <t xml:space="preserve"> </t>
    </r>
    <r>
      <rPr>
        <sz val="7"/>
        <color theme="1"/>
        <rFont val="Calibri Light"/>
        <family val="2"/>
        <scheme val="major"/>
      </rPr>
      <t>Lugar de Ingreso: Corresponde al Puerto, Aeropuerto o Avanzada fronteriza por donde tuvieron ingreso efectivo al país las mercancías.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</si>
  <si>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 representa la equivalencia del movimiento de carga en términos de la unidad de medida "Toneladas", pudiendo éste corresponder a un valor distinto de cero si el cálculo se realiza respecto de la unidad de medida "Kilo Neto" .</t>
    </r>
  </si>
  <si>
    <t>RECAUDACIÓN TRIBUTARIA NACIONAL POR ENTIDAD 2017-2021</t>
  </si>
  <si>
    <t>(Monto en millones de US$ y Porcentaje del Producto Interno Bruto)</t>
  </si>
  <si>
    <t>Entidad</t>
  </si>
  <si>
    <t>Monto</t>
  </si>
  <si>
    <t>% PIB</t>
  </si>
  <si>
    <t>Servicio Nacional de Aduanas (SNA)</t>
  </si>
  <si>
    <t>Servicio de Impuestos Internos (SII)</t>
  </si>
  <si>
    <t>Recaudación tributaria nacional</t>
  </si>
  <si>
    <r>
      <rPr>
        <b/>
        <sz val="7"/>
        <rFont val="Calibri Light"/>
        <family val="2"/>
      </rPr>
      <t>Fuentes</t>
    </r>
    <r>
      <rPr>
        <sz val="7"/>
        <rFont val="Calibri Light"/>
        <family val="2"/>
      </rPr>
      <t>: Banco Central de Chile, Dirección de Presupuestos y Servicio Nacional de Aduanas.</t>
    </r>
  </si>
  <si>
    <r>
      <rPr>
        <b/>
        <sz val="7"/>
        <rFont val="Calibri Light"/>
        <family val="2"/>
      </rPr>
      <t>Nota 1:</t>
    </r>
    <r>
      <rPr>
        <sz val="7"/>
        <rFont val="Calibri Light"/>
        <family val="2"/>
      </rPr>
      <t xml:space="preserve"> Datos del Servicio Nacional de Aduanas extraídos desde las cuentas de gravámenes recaudado en las importaciones definitivas.</t>
    </r>
  </si>
  <si>
    <r>
      <rPr>
        <b/>
        <sz val="7"/>
        <rFont val="Calibri Light"/>
        <family val="2"/>
      </rPr>
      <t>Nota 2</t>
    </r>
    <r>
      <rPr>
        <sz val="7"/>
        <rFont val="Calibri Light"/>
        <family val="2"/>
      </rPr>
      <t>: Datos de Recaudación Tributaria Nacional y su Porcentaje del PIB, extraídos desde los Informes de Ejecución del Gobierno Central, de la Dirección de Presupuestos, de los años 2017-2021 .</t>
    </r>
  </si>
  <si>
    <r>
      <rPr>
        <b/>
        <sz val="7"/>
        <rFont val="Calibri Light"/>
        <family val="2"/>
      </rPr>
      <t>Nota 3</t>
    </r>
    <r>
      <rPr>
        <sz val="7"/>
        <rFont val="Calibri Light"/>
        <family val="2"/>
      </rPr>
      <t>: Recaudación Tributaria Nacional convertida a US$ con tasa dólar observado promedio anual del Banco Central.</t>
    </r>
  </si>
  <si>
    <t>RECAUDACIÓN POR TIPO DE GRAVÁMEN 2017-2021</t>
  </si>
  <si>
    <t>(En millones de US$)</t>
  </si>
  <si>
    <t>Tipo de gravamen</t>
  </si>
  <si>
    <t>Derecho Advalorem</t>
  </si>
  <si>
    <t>Recargo mercancías usadas</t>
  </si>
  <si>
    <t>Sobretasa arancelaria y derechos compensatorios</t>
  </si>
  <si>
    <t>Derechos específicos</t>
  </si>
  <si>
    <t>Total Derechos Arancelarios</t>
  </si>
  <si>
    <t>Impuesto a las ventas y servicios</t>
  </si>
  <si>
    <t>Impuesto al petróleo diésel</t>
  </si>
  <si>
    <t>Impuesto a las gasolinas automotrices</t>
  </si>
  <si>
    <t>Impuestos adicionales</t>
  </si>
  <si>
    <t>Impuesto a los tabacos, cigarros, cigarrillos</t>
  </si>
  <si>
    <t>Retención de anticipo de IVA</t>
  </si>
  <si>
    <t>Valor agregado a las importaciones / Pago letra de cambio o pagaré</t>
  </si>
  <si>
    <t>Total Impuestos</t>
  </si>
  <si>
    <t>Total Tasas</t>
  </si>
  <si>
    <t>Total Gravámenes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</si>
  <si>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(DIN), Importaciones a título definitivo ajustadas con sus documentos modificatorios,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</si>
  <si>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recaudado en términos de la unidad de medida "Millones de US$", pudiendo éste corresponder a un valor distinto de cero si el cálculo se realiza respecto de la unidad de medida "US$" (dólares).</t>
    </r>
  </si>
  <si>
    <t>ACUERDOS COMERCIALES 2019-2021</t>
  </si>
  <si>
    <t>Acuerdo comercial</t>
  </si>
  <si>
    <r>
      <t>Valor aduanero</t>
    </r>
    <r>
      <rPr>
        <b/>
        <vertAlign val="superscript"/>
        <sz val="9"/>
        <rFont val="Calibri Light"/>
        <family val="2"/>
        <scheme val="major"/>
      </rPr>
      <t xml:space="preserve">(2)
</t>
    </r>
    <r>
      <rPr>
        <sz val="9"/>
        <rFont val="Calibri Light"/>
        <family val="2"/>
        <scheme val="major"/>
      </rPr>
      <t>(Millones de US$)</t>
    </r>
  </si>
  <si>
    <t>Participación Acuerdo comercial</t>
  </si>
  <si>
    <r>
      <t>Advalorem (No ajustado)</t>
    </r>
    <r>
      <rPr>
        <b/>
        <vertAlign val="superscript"/>
        <sz val="9"/>
        <rFont val="Calibri Light"/>
        <family val="2"/>
        <scheme val="major"/>
      </rPr>
      <t xml:space="preserve">(3)
</t>
    </r>
    <r>
      <rPr>
        <sz val="9"/>
        <rFont val="Calibri Light"/>
        <family val="2"/>
        <scheme val="major"/>
      </rPr>
      <t xml:space="preserve"> (Millones de US$)</t>
    </r>
  </si>
  <si>
    <r>
      <t>Advalorem efectivo</t>
    </r>
    <r>
      <rPr>
        <b/>
        <vertAlign val="superscript"/>
        <sz val="9"/>
        <rFont val="Calibri Light"/>
        <family val="2"/>
        <scheme val="major"/>
      </rPr>
      <t>(4)</t>
    </r>
  </si>
  <si>
    <r>
      <t>Arancel efectivo</t>
    </r>
    <r>
      <rPr>
        <b/>
        <vertAlign val="superscript"/>
        <sz val="9"/>
        <rFont val="Calibri Light"/>
        <family val="2"/>
        <scheme val="major"/>
      </rPr>
      <t>(5)</t>
    </r>
  </si>
  <si>
    <t>TLC CH - China</t>
  </si>
  <si>
    <t>TLC CH - Estados Unidos</t>
  </si>
  <si>
    <t>MERCOSUR</t>
  </si>
  <si>
    <t>AAPC CH - Unión Europea</t>
  </si>
  <si>
    <t>ALADI</t>
  </si>
  <si>
    <t>TLC CH - México</t>
  </si>
  <si>
    <t>TLC CH - Corea</t>
  </si>
  <si>
    <t>TLC CH - Colombia</t>
  </si>
  <si>
    <t>AAEE CH - Japón</t>
  </si>
  <si>
    <t>TLC CH - Vietnam</t>
  </si>
  <si>
    <t>TLC CH - Canadá</t>
  </si>
  <si>
    <t>AAP CH - India</t>
  </si>
  <si>
    <t>TLC CH - Tailandia</t>
  </si>
  <si>
    <t>TLC CH - Turquía</t>
  </si>
  <si>
    <t>Acuerdo Marco de la Alianza del Pacífico</t>
  </si>
  <si>
    <t>TLC CH - Australia</t>
  </si>
  <si>
    <r>
      <t xml:space="preserve">AAE CH-Reino Unido </t>
    </r>
    <r>
      <rPr>
        <vertAlign val="superscript"/>
        <sz val="9"/>
        <rFont val="Calibri Light"/>
        <family val="2"/>
        <scheme val="major"/>
      </rPr>
      <t>(1)</t>
    </r>
  </si>
  <si>
    <t>TLC CH - Malasia</t>
  </si>
  <si>
    <t>TLC CH-Indonesia</t>
  </si>
  <si>
    <t>TLC CH - AELC</t>
  </si>
  <si>
    <t>AETAE CH - P4</t>
  </si>
  <si>
    <t>TLC CH - Guatemala</t>
  </si>
  <si>
    <t>TLC CH - Costa Rica</t>
  </si>
  <si>
    <t>TLC CH - Panamá</t>
  </si>
  <si>
    <t>TLC CH - Honduras</t>
  </si>
  <si>
    <t>TLC CH - El Salvador</t>
  </si>
  <si>
    <t>TLC CH - Nicaragua</t>
  </si>
  <si>
    <t>TLC CH - Hong Kong</t>
  </si>
  <si>
    <t>Total Acuerdos comerciales</t>
  </si>
  <si>
    <t>Otras preferencias arancelarias</t>
  </si>
  <si>
    <t>Régimen general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</si>
  <si>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(DIN), Importaciones a título definitivo ajustadas con sus documentos modificatorios, Servicio Nacional Aduanas.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</si>
  <si>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Desde el 01 de enero de 2021 entra en vigencia el Acuerdo de Asociación Económica (AAE) con Reino Unido.</t>
    </r>
  </si>
  <si>
    <r>
      <rPr>
        <b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Valor aduanero, corresponde al Monto CIF (Millones de US$) con los ajustes aplicados.</t>
    </r>
  </si>
  <si>
    <r>
      <rPr>
        <b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Advalorem (No ajustado), corresponde al derecho advalorem sin considerar las rebajas generadas por las bandas de precio.</t>
    </r>
  </si>
  <si>
    <r>
      <rPr>
        <b/>
        <sz val="7"/>
        <color theme="1"/>
        <rFont val="Calibri Light"/>
        <family val="2"/>
        <scheme val="major"/>
      </rPr>
      <t>(4)</t>
    </r>
    <r>
      <rPr>
        <sz val="7"/>
        <color theme="1"/>
        <rFont val="Calibri Light"/>
        <family val="2"/>
        <scheme val="major"/>
      </rPr>
      <t xml:space="preserve"> Advalorem efectivo, corresponde al cuociente entre  el monto total del Advalorem (No justado) y el Valor aduanero.</t>
    </r>
  </si>
  <si>
    <r>
      <rPr>
        <b/>
        <sz val="7"/>
        <color theme="1"/>
        <rFont val="Calibri Light"/>
        <family val="2"/>
        <scheme val="major"/>
      </rPr>
      <t>(5)</t>
    </r>
    <r>
      <rPr>
        <sz val="7"/>
        <color theme="1"/>
        <rFont val="Calibri Light"/>
        <family val="2"/>
        <scheme val="major"/>
      </rPr>
      <t xml:space="preserve"> Arancel efectivo, corresponde al cuociente entre el monto total del Advalorem (Ajustado por bandas de precio) y el Valor aduanero.</t>
    </r>
  </si>
  <si>
    <r>
      <rPr>
        <b/>
        <sz val="7"/>
        <color theme="1"/>
        <rFont val="Calibri Light"/>
        <family val="2"/>
        <scheme val="major"/>
      </rPr>
      <t>Nota:</t>
    </r>
    <r>
      <rPr>
        <sz val="7"/>
        <color theme="1"/>
        <rFont val="Calibri Light"/>
        <family val="2"/>
        <scheme val="major"/>
      </rPr>
      <t xml:space="preserve"> Para el Advalorem (No ajustado), el dato 0,0 representa la equivalencia del monto recaudado en términos de la unidad de medida "Millones de US$", pudiendo éste corresponder a un valor distinto de cero si el cálculo se realiza respecto de la unidad de medida "US$" (dólares).</t>
    </r>
  </si>
  <si>
    <t>RÉGIMEN DE IMPORTACIÓN POR PAÍS DE ORIGEN 2020-2021</t>
  </si>
  <si>
    <t>Régimen de importación</t>
  </si>
  <si>
    <r>
      <t>Valor aduanero</t>
    </r>
    <r>
      <rPr>
        <b/>
        <vertAlign val="superscript"/>
        <sz val="9"/>
        <rFont val="Calibri Light"/>
        <family val="2"/>
        <scheme val="major"/>
      </rPr>
      <t xml:space="preserve">(1) 
</t>
    </r>
    <r>
      <rPr>
        <sz val="9"/>
        <rFont val="Calibri Light"/>
        <family val="2"/>
        <scheme val="major"/>
      </rPr>
      <t>(Millones de US$)</t>
    </r>
  </si>
  <si>
    <t xml:space="preserve">Participación Régimen de importación </t>
  </si>
  <si>
    <r>
      <t>Advalorem (No ajustado)</t>
    </r>
    <r>
      <rPr>
        <b/>
        <vertAlign val="superscript"/>
        <sz val="9"/>
        <rFont val="Calibri Light"/>
        <family val="2"/>
        <scheme val="major"/>
      </rPr>
      <t xml:space="preserve">(2)
</t>
    </r>
    <r>
      <rPr>
        <sz val="9"/>
        <rFont val="Calibri Light"/>
        <family val="2"/>
        <scheme val="major"/>
      </rPr>
      <t>(Millones de US$)</t>
    </r>
  </si>
  <si>
    <r>
      <t>Advalorem efectivo</t>
    </r>
    <r>
      <rPr>
        <b/>
        <vertAlign val="superscript"/>
        <sz val="9"/>
        <rFont val="Calibri Light"/>
        <family val="2"/>
        <scheme val="major"/>
      </rPr>
      <t>(3)</t>
    </r>
  </si>
  <si>
    <r>
      <t>Arancel efectivo</t>
    </r>
    <r>
      <rPr>
        <b/>
        <vertAlign val="superscript"/>
        <sz val="9"/>
        <rFont val="Calibri Light"/>
        <family val="2"/>
        <scheme val="major"/>
      </rPr>
      <t>(4)</t>
    </r>
  </si>
  <si>
    <t xml:space="preserve"> Régimen General</t>
  </si>
  <si>
    <t xml:space="preserve"> Acuerdo</t>
  </si>
  <si>
    <t>Otras Preferencias</t>
  </si>
  <si>
    <t>Total China</t>
  </si>
  <si>
    <t>Estados Unidos de América</t>
  </si>
  <si>
    <t>Total Estados Unidos de América</t>
  </si>
  <si>
    <t>Total  Acuerdo</t>
  </si>
  <si>
    <t>Total Brasil</t>
  </si>
  <si>
    <t>Total Argentina</t>
  </si>
  <si>
    <t>Total Alemania</t>
  </si>
  <si>
    <t>Total México</t>
  </si>
  <si>
    <t>Total España</t>
  </si>
  <si>
    <t>Total Japón</t>
  </si>
  <si>
    <t>Total Perú</t>
  </si>
  <si>
    <t>Total Corea del Sur</t>
  </si>
  <si>
    <t>Total Italia</t>
  </si>
  <si>
    <t>Total Colombia</t>
  </si>
  <si>
    <t>Total India</t>
  </si>
  <si>
    <t>Total Francia</t>
  </si>
  <si>
    <t>Total Vietnam</t>
  </si>
  <si>
    <t>Total Ecuador</t>
  </si>
  <si>
    <t>Total Canadá</t>
  </si>
  <si>
    <t>Total Paraguay</t>
  </si>
  <si>
    <t>Total Tailandia</t>
  </si>
  <si>
    <t>Total Turquía</t>
  </si>
  <si>
    <r>
      <rPr>
        <b/>
        <sz val="7"/>
        <color theme="1"/>
        <rFont val="Calibri Light"/>
        <family val="2"/>
        <scheme val="major"/>
      </rPr>
      <t>(1)</t>
    </r>
    <r>
      <rPr>
        <sz val="7"/>
        <color theme="1"/>
        <rFont val="Calibri Light"/>
        <family val="2"/>
        <scheme val="major"/>
      </rPr>
      <t xml:space="preserve"> Valor aduanero, corresponde al Monto CIF (Millones de US$) con los ajustes aplicados.</t>
    </r>
  </si>
  <si>
    <r>
      <rPr>
        <b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Advalorem (No ajustado), corresponde al derecho advalorem sin considerar las rebajas generadas por las bandas de precio.</t>
    </r>
  </si>
  <si>
    <r>
      <rPr>
        <b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Advalorem efectivo, corresponde al cuociente entre  el monto total del Advalorem (No justado) y el Valor aduanero.</t>
    </r>
  </si>
  <si>
    <r>
      <rPr>
        <b/>
        <sz val="7"/>
        <color theme="1"/>
        <rFont val="Calibri Light"/>
        <family val="2"/>
        <scheme val="major"/>
      </rPr>
      <t>(4)</t>
    </r>
    <r>
      <rPr>
        <sz val="7"/>
        <color theme="1"/>
        <rFont val="Calibri Light"/>
        <family val="2"/>
        <scheme val="major"/>
      </rPr>
      <t xml:space="preserve"> Arancel efectivo, corresponde al cuociente entre el monto total del Advalorem (Ajustado por bandas de precio) y el Valor aduanero.</t>
    </r>
  </si>
  <si>
    <r>
      <rPr>
        <b/>
        <sz val="7"/>
        <color theme="1"/>
        <rFont val="Calibri Light"/>
        <family val="2"/>
        <scheme val="major"/>
      </rPr>
      <t>Nota:</t>
    </r>
    <r>
      <rPr>
        <sz val="7"/>
        <color theme="1"/>
        <rFont val="Calibri Light"/>
        <family val="2"/>
        <scheme val="major"/>
      </rPr>
      <t xml:space="preserve"> Para el Valor aduanero, el dato 0,0 representa la equivalencia del monto importado en términos de la unidad de medida "Millones de US$", pudiendo éste corresponder a un valor distinto de cero si el cálculo se realiza respecto de la unidad de medida "US$" (dólares).</t>
    </r>
  </si>
  <si>
    <r>
      <rPr>
        <b/>
        <sz val="7"/>
        <color theme="1"/>
        <rFont val="Calibri Light"/>
        <family val="2"/>
        <scheme val="major"/>
      </rPr>
      <t xml:space="preserve">Nota 2: </t>
    </r>
    <r>
      <rPr>
        <sz val="7"/>
        <color theme="1"/>
        <rFont val="Calibri Light"/>
        <family val="2"/>
        <scheme val="major"/>
      </rPr>
      <t>Para el Advalorem (No ajustado), el dato 0,0 representa la equivalencia del monto recaudado de Advalorem en términos de la unidad de medida "Millones de US$", pudiendo éste corresponder a un valor distinto de cero si el cálculo se realiza respecto de la unidad de medida "US$" (dólares).</t>
    </r>
  </si>
  <si>
    <t>OPERACIONES TRAMITADAS POR ZONA FRANCA 2020-2021</t>
  </si>
  <si>
    <t>(En cantidad de documentos)</t>
  </si>
  <si>
    <t>Zona Franca / Zona Franca de Extensión</t>
  </si>
  <si>
    <t>Tipo de movimiento</t>
  </si>
  <si>
    <t>Tipo de documento</t>
  </si>
  <si>
    <t>Participación por Aduana 2021</t>
  </si>
  <si>
    <t>Participación  Total 2021</t>
  </si>
  <si>
    <t xml:space="preserve"> Variación 2021/2020</t>
  </si>
  <si>
    <r>
      <t xml:space="preserve">Arica </t>
    </r>
    <r>
      <rPr>
        <b/>
        <vertAlign val="superscript"/>
        <sz val="9"/>
        <rFont val="Calibri Light"/>
        <family val="2"/>
        <scheme val="major"/>
      </rPr>
      <t>(1)</t>
    </r>
  </si>
  <si>
    <t>Ingreso</t>
  </si>
  <si>
    <t>Solicitud de Traslado a Zona Franca (Z)</t>
  </si>
  <si>
    <t>Reexpediciones</t>
  </si>
  <si>
    <t>Total Ingreso</t>
  </si>
  <si>
    <t>Salida</t>
  </si>
  <si>
    <t>Solicitud de Registro de Factura (SRF)</t>
  </si>
  <si>
    <t>Total Salida</t>
  </si>
  <si>
    <t>Total Arica</t>
  </si>
  <si>
    <t>Total Iquique</t>
  </si>
  <si>
    <r>
      <t xml:space="preserve">Puerto Montt </t>
    </r>
    <r>
      <rPr>
        <b/>
        <vertAlign val="superscript"/>
        <sz val="9"/>
        <rFont val="Calibri Light"/>
        <family val="2"/>
        <scheme val="major"/>
      </rPr>
      <t>(2)</t>
    </r>
  </si>
  <si>
    <t>Total Puerto Montt</t>
  </si>
  <si>
    <t>Coyhaique</t>
  </si>
  <si>
    <t>Total Coyhaique</t>
  </si>
  <si>
    <t>Puerto Aysén</t>
  </si>
  <si>
    <t>Total Puerto Aysén</t>
  </si>
  <si>
    <t>Total Punta Arenas</t>
  </si>
  <si>
    <t>Total Cantidad operaciones</t>
  </si>
  <si>
    <r>
      <t xml:space="preserve">Fuente: </t>
    </r>
    <r>
      <rPr>
        <sz val="7"/>
        <rFont val="Calibri Light"/>
        <family val="2"/>
        <scheme val="major"/>
      </rPr>
      <t>ZOFRI e Informe mensual Aduana Punta Arenas. Las cifras son provisorias, ya que pueden ser modificadas después de su publicación.</t>
    </r>
  </si>
  <si>
    <r>
      <t>Nota:</t>
    </r>
    <r>
      <rPr>
        <sz val="7"/>
        <rFont val="Calibri Light"/>
        <family val="2"/>
        <scheme val="major"/>
      </rPr>
      <t xml:space="preserve"> Zonas Francas: Iquique y Punta Arenas; Zonas Francas de Extensión: Arica, Puerto Montt, Coyhaique y Puerto Aysén.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</si>
  <si>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Arica además de ser Zona Franca de Extensión es  Zona Franca Industrial.</t>
    </r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</si>
  <si>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Sólo provincia de Palena</t>
    </r>
  </si>
  <si>
    <t>OPERACIONES TRAMITADAS POR TIPO DE MOVIMIENTO 2020-2021</t>
  </si>
  <si>
    <t>Total Cantidad Operaciones</t>
  </si>
  <si>
    <t>(En miles de US$ CIF)</t>
  </si>
  <si>
    <t>Participación Total 2021</t>
  </si>
  <si>
    <t>Total Monto Operaciones</t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</si>
  <si>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Sólo provincia de Palena.</t>
    </r>
  </si>
  <si>
    <r>
      <t xml:space="preserve">Fuente: </t>
    </r>
    <r>
      <rPr>
        <sz val="7"/>
        <rFont val="Calibri Light"/>
        <family val="2"/>
        <scheme val="major"/>
      </rPr>
      <t>ZOFRI e Informe mensual Aduana Punta Arenas. Las cifras son provisorias, ya que pueden ser modificadas después de su publicación</t>
    </r>
  </si>
  <si>
    <t>TRÁFICO TERRESTRE NACIONAL DE VEHÍCULOS POR REGIÓN 2020-2021</t>
  </si>
  <si>
    <t>INGRESO Y SALIDA</t>
  </si>
  <si>
    <t>(Cantidad de vehículos)</t>
  </si>
  <si>
    <t>Vehículos 2020</t>
  </si>
  <si>
    <t>Vehículos 2021</t>
  </si>
  <si>
    <t>Participación Vehículos 2021</t>
  </si>
  <si>
    <t>Variación Automóviles 2021/2020</t>
  </si>
  <si>
    <t>Variación Buses 2021/2020</t>
  </si>
  <si>
    <t>Variación Vehículos 2021/2020</t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</si>
  <si>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</si>
  <si>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(2)</t>
    </r>
  </si>
  <si>
    <t>Total</t>
  </si>
  <si>
    <t>Magallanes y de la Antártica Chilena</t>
  </si>
  <si>
    <t xml:space="preserve">Total Tráfico terrestre 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</si>
  <si>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Vehículos, Servicio Nacional de Aduanas.</t>
    </r>
  </si>
  <si>
    <r>
      <t>(1)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</si>
  <si>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t xml:space="preserve">(2) </t>
    </r>
    <r>
      <rPr>
        <sz val="7"/>
        <color theme="1"/>
        <rFont val="Calibri Light"/>
        <family val="2"/>
      </rPr>
      <t>Buses o vehículos de pasajeros.</t>
    </r>
  </si>
  <si>
    <t>INGRESO DE VEHÍCULOS POR REGIÓN Y AVANZADA FRONTERIZA 2020-2021</t>
  </si>
  <si>
    <t>Avanzada</t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</si>
  <si>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(2)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</si>
  <si>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(3)</t>
    </r>
  </si>
  <si>
    <t>Total Arica y Parinacota</t>
  </si>
  <si>
    <t>Cancosa</t>
  </si>
  <si>
    <t>Total Tarapacá</t>
  </si>
  <si>
    <t>Hito Cajón</t>
  </si>
  <si>
    <t>Sico</t>
  </si>
  <si>
    <t>Total Antofagasta</t>
  </si>
  <si>
    <t>Pircas Negras</t>
  </si>
  <si>
    <t>Total Atacama</t>
  </si>
  <si>
    <t>Agua Negra</t>
  </si>
  <si>
    <t>Total Coquimbo</t>
  </si>
  <si>
    <t>Cristo Redentor (Libertadores)</t>
  </si>
  <si>
    <t>Total Valparaíso</t>
  </si>
  <si>
    <t>Vergara (Los Queñes)</t>
  </si>
  <si>
    <t xml:space="preserve">Pichachén </t>
  </si>
  <si>
    <t>Total Biobío</t>
  </si>
  <si>
    <t>Icalma</t>
  </si>
  <si>
    <t>Total La Araucanía</t>
  </si>
  <si>
    <t>Carirriñe</t>
  </si>
  <si>
    <t xml:space="preserve">Hua Hum </t>
  </si>
  <si>
    <t>Pérez Rosales (Peulla)</t>
  </si>
  <si>
    <t>Río Encuentro (Alto Palena)</t>
  </si>
  <si>
    <r>
      <t>Río Manso (El León)</t>
    </r>
    <r>
      <rPr>
        <vertAlign val="superscript"/>
        <sz val="9"/>
        <rFont val="Calibri Light"/>
        <family val="2"/>
        <scheme val="major"/>
      </rPr>
      <t>(1)</t>
    </r>
  </si>
  <si>
    <t>Total Los Lagos</t>
  </si>
  <si>
    <t>Rio Jeinemeni (Chile Chico)</t>
  </si>
  <si>
    <r>
      <t>Río Frías/Appeleg</t>
    </r>
    <r>
      <rPr>
        <vertAlign val="superscript"/>
        <sz val="9"/>
        <rFont val="Calibri Light"/>
        <family val="2"/>
        <scheme val="major"/>
      </rPr>
      <t>(1)</t>
    </r>
  </si>
  <si>
    <r>
      <t>Las Pampas/Lago Verde</t>
    </r>
    <r>
      <rPr>
        <vertAlign val="superscript"/>
        <sz val="9"/>
        <rFont val="Calibri Light"/>
        <family val="2"/>
        <scheme val="major"/>
      </rPr>
      <t>(1)</t>
    </r>
  </si>
  <si>
    <r>
      <t>Ibáñez Pallavicini</t>
    </r>
    <r>
      <rPr>
        <vertAlign val="superscript"/>
        <sz val="9"/>
        <rFont val="Calibri Light"/>
        <family val="2"/>
        <scheme val="major"/>
      </rPr>
      <t>(1)</t>
    </r>
  </si>
  <si>
    <r>
      <t>Roballos (Backer)</t>
    </r>
    <r>
      <rPr>
        <vertAlign val="superscript"/>
        <sz val="9"/>
        <rFont val="Calibri Light"/>
        <family val="2"/>
        <scheme val="major"/>
      </rPr>
      <t>(1)</t>
    </r>
  </si>
  <si>
    <r>
      <t>Pampa Alta</t>
    </r>
    <r>
      <rPr>
        <vertAlign val="superscript"/>
        <sz val="9"/>
        <rFont val="Calibri Light"/>
        <family val="2"/>
        <scheme val="major"/>
      </rPr>
      <t>(1)</t>
    </r>
  </si>
  <si>
    <r>
      <t>Triana</t>
    </r>
    <r>
      <rPr>
        <vertAlign val="superscript"/>
        <sz val="9"/>
        <rFont val="Calibri Light"/>
        <family val="2"/>
        <scheme val="major"/>
      </rPr>
      <t>(1)</t>
    </r>
  </si>
  <si>
    <t>Total Aysén del General C. Ibáñez del Campo</t>
  </si>
  <si>
    <t>Laurita/Casas Viejas</t>
  </si>
  <si>
    <t>Río Bellavista</t>
  </si>
  <si>
    <t>Río Don Guillermo</t>
  </si>
  <si>
    <t>Total Magallanes y de la Antártica Chilena</t>
  </si>
  <si>
    <t>Total Ingreso de vehículos</t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</si>
  <si>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Paso Controlado por Carabineros.</t>
    </r>
  </si>
  <si>
    <r>
      <t>(2)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</si>
  <si>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t xml:space="preserve">(3) </t>
    </r>
    <r>
      <rPr>
        <sz val="7"/>
        <color theme="1"/>
        <rFont val="Calibri Light"/>
        <family val="2"/>
      </rPr>
      <t>Buses o vehículos de pasajeros.</t>
    </r>
  </si>
  <si>
    <t>SALIDA DE VEHÍCULOS POR REGIÓN Y AVANZADA FRONTERIZA 2020-2021</t>
  </si>
  <si>
    <t>Variación Vehículos 2021 /2020</t>
  </si>
  <si>
    <t xml:space="preserve">La Araucanía </t>
  </si>
  <si>
    <t>Total Aysén del General C.Ibáñez del Campo</t>
  </si>
  <si>
    <t>Total Salida de vehículos</t>
  </si>
  <si>
    <r>
      <t>(2)</t>
    </r>
    <r>
      <rPr>
        <sz val="7"/>
        <color theme="1"/>
        <rFont val="Calibri Light"/>
        <family val="2"/>
        <scheme val="major"/>
      </rPr>
      <t xml:space="preserve"> La categoría de automóviles corresponde a aquellos vehículos particulares tales como autos, jeep y demás vehículos livianos para el transporte de personas.</t>
    </r>
  </si>
  <si>
    <r>
      <t xml:space="preserve">(3) </t>
    </r>
    <r>
      <rPr>
        <sz val="7"/>
        <color theme="1"/>
        <rFont val="Calibri Light"/>
        <family val="2"/>
        <scheme val="major"/>
      </rPr>
      <t>Buses o vehículos de pasajeros.</t>
    </r>
  </si>
  <si>
    <t>TRÁFICO TERRESTRE NACIONAL DE CAMIONES Y CARGA POR REGIÓN 2020-2021</t>
  </si>
  <si>
    <t>(Cantidad de camiones - Toneladas de carga)</t>
  </si>
  <si>
    <t>Participación Camiones 2021</t>
  </si>
  <si>
    <t>Variación Camiones 2021/2020</t>
  </si>
  <si>
    <t>Participación Carga 2021</t>
  </si>
  <si>
    <t>Variación Carga 2021/2020</t>
  </si>
  <si>
    <t>Camiones</t>
  </si>
  <si>
    <t>Carga (T)</t>
  </si>
  <si>
    <t>Total Tráfico terrestre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</si>
  <si>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Registro de Operaciones de Transporte Terrestre (SIROTE) y Síntesis Mensual de Tráfico Terrestre, Servicio Nacional de Aduanas.</t>
    </r>
  </si>
  <si>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Toneladas.</t>
    </r>
  </si>
  <si>
    <r>
      <rPr>
        <b/>
        <sz val="8"/>
        <rFont val="Calibri Light"/>
        <family val="2"/>
        <scheme val="major"/>
      </rPr>
      <t>Nota:</t>
    </r>
    <r>
      <rPr>
        <sz val="8"/>
        <rFont val="Calibri Light"/>
        <family val="2"/>
        <scheme val="major"/>
      </rPr>
      <t xml:space="preserve"> Los datos de carga (T) son presentados sin decimales, no obstante para la suma del total nacional han sido considerados.</t>
    </r>
  </si>
  <si>
    <t>INGRESO DE CAMIONES Y CARGA POR REGIÓN Y AVANZADA FRONTERIZA 2020-2021</t>
  </si>
  <si>
    <t>Arica y Parinocota</t>
  </si>
  <si>
    <t>El  Maule</t>
  </si>
  <si>
    <t>Total Ingreso de camiones y carga</t>
  </si>
  <si>
    <t>SALIDA DE CAMIONES Y CARGA POR REGIÓN Y AVANZADA FRONTERIZA 2020-2021</t>
  </si>
  <si>
    <t>Copahue</t>
  </si>
  <si>
    <t>Pichachen</t>
  </si>
  <si>
    <t>Total Salida de camiones y carga</t>
  </si>
  <si>
    <t>Destinaciones de salida por aduana de tramitación 2020-2021</t>
  </si>
  <si>
    <t>En cantidad de documentos único de salida DUS</t>
  </si>
  <si>
    <t>Aduana</t>
  </si>
  <si>
    <t>Participación Exportación 2021</t>
  </si>
  <si>
    <t>Variación Exportación 2021/2020</t>
  </si>
  <si>
    <t>Exportación</t>
  </si>
  <si>
    <t>Reexportación</t>
  </si>
  <si>
    <t>Salida temporal</t>
  </si>
  <si>
    <t>Chañaral</t>
  </si>
  <si>
    <t>Los Andes</t>
  </si>
  <si>
    <t>Osorno</t>
  </si>
  <si>
    <t xml:space="preserve">Total 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</si>
  <si>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 de Salida (DUS) a título definitivo ajustadas con sus documentos modificatorios, Servicio Nacional de Aduanas.</t>
    </r>
  </si>
  <si>
    <t>En millones de US$ FOB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</si>
  <si>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 FOB", pudiendo éste corresponder a un valor distinto de cero si el cálculo se realiza respecto de la unidad de medida "US$ FOB" (dólares).</t>
    </r>
  </si>
  <si>
    <t>Destinaciones de ingreso por aduana de tramitación 2020-2021</t>
  </si>
  <si>
    <t>En cantidad de declaraciones de ingreso DIN</t>
  </si>
  <si>
    <t>Participación Importación 2021</t>
  </si>
  <si>
    <t>Variación Importación 2021/2020</t>
  </si>
  <si>
    <t>Importación</t>
  </si>
  <si>
    <r>
      <t xml:space="preserve">DAPI </t>
    </r>
    <r>
      <rPr>
        <b/>
        <vertAlign val="superscript"/>
        <sz val="8"/>
        <rFont val="Calibri Light"/>
        <family val="2"/>
        <scheme val="major"/>
      </rPr>
      <t>(1)</t>
    </r>
  </si>
  <si>
    <t>Reingreso</t>
  </si>
  <si>
    <r>
      <t xml:space="preserve">DAT </t>
    </r>
    <r>
      <rPr>
        <b/>
        <vertAlign val="superscript"/>
        <sz val="8"/>
        <rFont val="Calibri Light"/>
        <family val="2"/>
        <scheme val="major"/>
      </rPr>
      <t>(2)</t>
    </r>
  </si>
  <si>
    <r>
      <t xml:space="preserve">DATPA </t>
    </r>
    <r>
      <rPr>
        <b/>
        <vertAlign val="superscript"/>
        <sz val="8"/>
        <rFont val="Calibri Light"/>
        <family val="2"/>
        <scheme val="major"/>
      </rPr>
      <t>(3)</t>
    </r>
  </si>
  <si>
    <t>Depósito</t>
  </si>
  <si>
    <r>
      <t>SEM</t>
    </r>
    <r>
      <rPr>
        <b/>
        <vertAlign val="superscript"/>
        <sz val="8"/>
        <rFont val="Calibri Light"/>
        <family val="2"/>
        <scheme val="major"/>
      </rPr>
      <t>(4)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</si>
  <si>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 a título definitivo ajustadas con sus documento modificatorios, Servicio Nacional de Aduanas.</t>
    </r>
  </si>
  <si>
    <r>
      <rPr>
        <b/>
        <sz val="7"/>
        <rFont val="Calibri Light"/>
        <family val="2"/>
        <scheme val="major"/>
      </rPr>
      <t>(1)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DAPI: Declaración Almacén Particular de Importación.</t>
    </r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</si>
  <si>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DAT: Declaración Admisión Temporal.</t>
    </r>
  </si>
  <si>
    <r>
      <rPr>
        <b/>
        <sz val="7"/>
        <rFont val="Calibri Light"/>
        <family val="2"/>
        <scheme val="major"/>
      </rPr>
      <t>(3)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DATPA: Declaración Admisión Temporal para Perfeccionamiento Activo.</t>
    </r>
  </si>
  <si>
    <r>
      <rPr>
        <b/>
        <sz val="7"/>
        <rFont val="Calibri Light"/>
        <family val="2"/>
        <scheme val="major"/>
      </rPr>
      <t>(4)</t>
    </r>
    <r>
      <rPr>
        <sz val="7"/>
        <rFont val="Calibri Light"/>
        <family val="2"/>
        <scheme val="major"/>
      </rPr>
      <t xml:space="preserve"> SEM: Solicitud de Entrega de Mercancía.</t>
    </r>
  </si>
  <si>
    <t>En millones de US$ CIF</t>
  </si>
  <si>
    <r>
      <rPr>
        <b/>
        <sz val="7"/>
        <rFont val="Calibri Light"/>
        <family val="2"/>
        <scheme val="major"/>
      </rPr>
      <t>(4)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SEM: Solicitud de Entrega de Mercancía.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</si>
  <si>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 CIF", pudiendo éste corresponder a un valor distinto de cero si el cálculo se realiza respecto de la unidad de medida "US$ CIF" (dólares).</t>
    </r>
  </si>
  <si>
    <t>Tráfico terrestre nacional de vehículos por aduana 2020-2021</t>
  </si>
  <si>
    <t>Ingreso y salida de vehículos</t>
  </si>
  <si>
    <t>Participación Vehículos Totales 2021</t>
  </si>
  <si>
    <t>Variación Vehículos Totales 2021/2020</t>
  </si>
  <si>
    <r>
      <t xml:space="preserve">Automóviles </t>
    </r>
    <r>
      <rPr>
        <b/>
        <vertAlign val="superscript"/>
        <sz val="8"/>
        <rFont val="Calibri Light"/>
        <family val="2"/>
        <scheme val="major"/>
      </rPr>
      <t>(1)</t>
    </r>
  </si>
  <si>
    <r>
      <t xml:space="preserve">Buses </t>
    </r>
    <r>
      <rPr>
        <b/>
        <vertAlign val="superscript"/>
        <sz val="8"/>
        <rFont val="Calibri Light"/>
        <family val="2"/>
        <scheme val="major"/>
      </rPr>
      <t>(2)</t>
    </r>
  </si>
  <si>
    <t>Total Tráfico Terrestre</t>
  </si>
  <si>
    <t>Tráfico Terrestre nacional de camiones y carga por aduana 2020-2021</t>
  </si>
  <si>
    <t>Ingreso y salida de camiones y carga</t>
  </si>
  <si>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</t>
    </r>
  </si>
  <si>
    <t>Dirección Regional Aduana de Arica</t>
  </si>
  <si>
    <t>Cantidad de documentos tramitados</t>
  </si>
  <si>
    <t>Tipo de Documento</t>
  </si>
  <si>
    <t>Tipo de Operación</t>
  </si>
  <si>
    <r>
      <t xml:space="preserve">Documento Único de Salida </t>
    </r>
    <r>
      <rPr>
        <sz val="8"/>
        <rFont val="Calibri Light"/>
        <family val="2"/>
        <scheme val="major"/>
      </rPr>
      <t>(DUS)</t>
    </r>
  </si>
  <si>
    <t>Total DUS</t>
  </si>
  <si>
    <r>
      <t xml:space="preserve">Declaración de Ingreso </t>
    </r>
    <r>
      <rPr>
        <sz val="8"/>
        <rFont val="Calibri Light"/>
        <family val="2"/>
        <scheme val="major"/>
      </rPr>
      <t>(DIN)</t>
    </r>
  </si>
  <si>
    <t>Admisión temporal</t>
  </si>
  <si>
    <t>Almacén particular de importación</t>
  </si>
  <si>
    <t>Admisión temporal para perfeccionamiento de activo</t>
  </si>
  <si>
    <t>Total DIN</t>
  </si>
  <si>
    <t>Total Documentos tramitados Aduana de Arica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</si>
  <si>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(DUS), Servicio Nacional de Aduanas.</t>
    </r>
  </si>
  <si>
    <t>Principales códigos arancelarios</t>
  </si>
  <si>
    <t xml:space="preserve">Tipo de Operación </t>
  </si>
  <si>
    <t>Código Arancelario</t>
  </si>
  <si>
    <t>Glosa Arancelaria</t>
  </si>
  <si>
    <r>
      <rPr>
        <b/>
        <sz val="8"/>
        <rFont val="Calibri Light"/>
        <family val="2"/>
        <scheme val="major"/>
      </rPr>
      <t>Exportación</t>
    </r>
    <r>
      <rPr>
        <sz val="8"/>
        <rFont val="Calibri Light"/>
        <family val="2"/>
        <scheme val="major"/>
      </rPr>
      <t xml:space="preserve"> (Millones de US$ FOB)</t>
    </r>
  </si>
  <si>
    <t>Cobre refinado, cátodos y secciones de cátodos, en bruto</t>
  </si>
  <si>
    <t>28100020</t>
  </si>
  <si>
    <t>Ácidos bóricos</t>
  </si>
  <si>
    <t>28012000</t>
  </si>
  <si>
    <r>
      <rPr>
        <b/>
        <sz val="8"/>
        <rFont val="Calibri Light"/>
        <family val="2"/>
        <scheme val="major"/>
      </rPr>
      <t>Importación</t>
    </r>
    <r>
      <rPr>
        <sz val="8"/>
        <rFont val="Calibri Light"/>
        <family val="2"/>
        <scheme val="major"/>
      </rPr>
      <t xml:space="preserve"> (Millones de US$ CIF)</t>
    </r>
  </si>
  <si>
    <t>26139010</t>
  </si>
  <si>
    <t>Concentrado de molibdeno sin tostar</t>
  </si>
  <si>
    <t>08044019</t>
  </si>
  <si>
    <t>Las demás paltas (aguacates), variedad Hass, frescas o secas</t>
  </si>
  <si>
    <t>23040020</t>
  </si>
  <si>
    <t>Harinas de tortas de soya</t>
  </si>
  <si>
    <t>Total Intercambio Comercial Aduana de Arica</t>
  </si>
  <si>
    <r>
      <t xml:space="preserve">Principales gravámenes </t>
    </r>
    <r>
      <rPr>
        <sz val="10"/>
        <rFont val="Calibri Light"/>
        <family val="2"/>
        <scheme val="major"/>
      </rPr>
      <t>(Millones de US$)</t>
    </r>
  </si>
  <si>
    <t>Tipo de Gravamen</t>
  </si>
  <si>
    <t xml:space="preserve">Derecho Advalorem </t>
  </si>
  <si>
    <t>Impuesto a las ventas y servicios (IVA)</t>
  </si>
  <si>
    <t>Impuesto y derecho a los combustibles derivados del petróleo</t>
  </si>
  <si>
    <t>Impuesto al tabaco, cigarros y cigarrillos</t>
  </si>
  <si>
    <t xml:space="preserve">Otros </t>
  </si>
  <si>
    <t>Total Gravámenes Aduana de Arica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</si>
  <si>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(DIN); Importaciones a título definitivo ajustadas con sus documentos modificatorios, Servicio Nacional de Aduanas.</t>
    </r>
  </si>
  <si>
    <r>
      <rPr>
        <b/>
        <sz val="10"/>
        <rFont val="Calibri Light"/>
        <family val="2"/>
        <scheme val="major"/>
      </rPr>
      <t>Tráfico Terrestre</t>
    </r>
    <r>
      <rPr>
        <sz val="10"/>
        <rFont val="Calibri Light"/>
        <family val="2"/>
        <scheme val="major"/>
      </rPr>
      <t xml:space="preserve"> (Cantidad de vehículos y Toneladas)</t>
    </r>
  </si>
  <si>
    <r>
      <t>Automóviles</t>
    </r>
    <r>
      <rPr>
        <b/>
        <vertAlign val="superscript"/>
        <sz val="8"/>
        <rFont val="Calibri Light"/>
        <family val="2"/>
        <scheme val="major"/>
      </rPr>
      <t>(1)</t>
    </r>
  </si>
  <si>
    <r>
      <t>Buses</t>
    </r>
    <r>
      <rPr>
        <b/>
        <vertAlign val="superscript"/>
        <sz val="8"/>
        <rFont val="Calibri Light"/>
        <family val="2"/>
        <scheme val="major"/>
      </rPr>
      <t>(2)</t>
    </r>
  </si>
  <si>
    <t>Total Tráfico de Ingreso</t>
  </si>
  <si>
    <t>Total Tráfico de Salida</t>
  </si>
  <si>
    <t>Total Tráfico Terrestre Aduana de Arica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</si>
  <si>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Sistema de Vehículos y Sistema de Registro de Operaciones de Transporte Terrestre (SIROTE),  Servicio Nacional de Aduanas.</t>
    </r>
  </si>
  <si>
    <r>
      <t xml:space="preserve">Los datos de carga </t>
    </r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toneladas,  son presentados sin decimales, no obstante para la suma de los totales por Aduana han sido considerados.</t>
    </r>
  </si>
  <si>
    <r>
      <t>Zona Franca de Extensión Arica</t>
    </r>
    <r>
      <rPr>
        <b/>
        <vertAlign val="superscript"/>
        <sz val="10"/>
        <rFont val="Calibri Light"/>
        <family val="2"/>
        <scheme val="major"/>
      </rPr>
      <t>(1)</t>
    </r>
  </si>
  <si>
    <t>Datos Comercio Exterior</t>
  </si>
  <si>
    <t>Variación Ingreso 2021/2020</t>
  </si>
  <si>
    <t>Variación Salida 2021/2020</t>
  </si>
  <si>
    <t>Variación Total 2021/2020</t>
  </si>
  <si>
    <t>Documentos Tramitados (Cantidad)</t>
  </si>
  <si>
    <t>Monto Operaciones (Miles de US$ CIF)</t>
  </si>
  <si>
    <r>
      <t>Fuente:</t>
    </r>
    <r>
      <rPr>
        <sz val="7"/>
        <rFont val="Calibri Light"/>
        <family val="2"/>
        <scheme val="major"/>
      </rPr>
      <t xml:space="preserve"> ZOFRI. Las cifras son provisorias, ya que pueden ser modificadas después de su publicación.</t>
    </r>
  </si>
  <si>
    <t>Dirección Regional Aduana de Iquique</t>
  </si>
  <si>
    <r>
      <rPr>
        <b/>
        <sz val="8"/>
        <rFont val="Calibri Light"/>
        <family val="2"/>
        <scheme val="major"/>
      </rPr>
      <t xml:space="preserve">Documento Único de Salida </t>
    </r>
    <r>
      <rPr>
        <sz val="8"/>
        <rFont val="Calibri Light"/>
        <family val="2"/>
        <scheme val="major"/>
      </rPr>
      <t>(DUS)</t>
    </r>
  </si>
  <si>
    <r>
      <rPr>
        <b/>
        <sz val="8"/>
        <rFont val="Calibri Light"/>
        <family val="2"/>
        <scheme val="major"/>
      </rPr>
      <t xml:space="preserve">Declaración de Ingreso </t>
    </r>
    <r>
      <rPr>
        <sz val="8"/>
        <rFont val="Calibri Light"/>
        <family val="2"/>
        <scheme val="major"/>
      </rPr>
      <t>(DIN)</t>
    </r>
  </si>
  <si>
    <t>Total Documentos tramitados Aduana de Iquique</t>
  </si>
  <si>
    <t>Los demás motores y generadores eléctricos de corriente continua, de potencia superior a 375 kw.</t>
  </si>
  <si>
    <t>40118010</t>
  </si>
  <si>
    <t>Neumáticos (llantas neumáticas) nuevos de caucho, de los tipos utilizados en volquetes automotores y en otros vehículos para la minería</t>
  </si>
  <si>
    <t>73261110</t>
  </si>
  <si>
    <t>Bolas y artículos similares para molinos, de hierro o acero, para molienda de minerales</t>
  </si>
  <si>
    <t>Total Intercambio Comercial Aduana de Iquique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</si>
  <si>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modificatorios,  Servicio Nacional de Aduanas</t>
    </r>
  </si>
  <si>
    <t>Total Gravámenes Aduana de Iquique</t>
  </si>
  <si>
    <r>
      <t xml:space="preserve">Tráfico Terrestre </t>
    </r>
    <r>
      <rPr>
        <sz val="10"/>
        <rFont val="Calibri Light"/>
        <family val="2"/>
        <scheme val="major"/>
      </rPr>
      <t>(Cantidad de vehículos y Toneladas)</t>
    </r>
  </si>
  <si>
    <t>Total Tráfico Terrestre Aduana de Iquique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</si>
  <si>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Sistema de Vehículos y Sistema de Registro de Operaciones de Transporte Terrestre (SIROTE), Servicio Nacional de Aduanas.</t>
    </r>
  </si>
  <si>
    <r>
      <t>Los datos de carga</t>
    </r>
    <r>
      <rPr>
        <b/>
        <sz val="7"/>
        <rFont val="Calibri Light"/>
        <family val="2"/>
        <scheme val="major"/>
      </rPr>
      <t xml:space="preserve"> (T)</t>
    </r>
    <r>
      <rPr>
        <sz val="7"/>
        <rFont val="Calibri Light"/>
        <family val="2"/>
        <scheme val="major"/>
      </rPr>
      <t xml:space="preserve"> toneladas,  son presentados sin decimales, no obstante para la suma de los totales por Aduana han sido considerados.</t>
    </r>
  </si>
  <si>
    <t>Zona Franca Iquique</t>
  </si>
  <si>
    <t>Administración Aduana de Tocopilla</t>
  </si>
  <si>
    <r>
      <rPr>
        <b/>
        <sz val="8"/>
        <rFont val="Calibri Light"/>
        <family val="2"/>
        <scheme val="major"/>
      </rPr>
      <t>Documento Único de Salida</t>
    </r>
    <r>
      <rPr>
        <sz val="8"/>
        <rFont val="Calibri Light"/>
        <family val="2"/>
        <scheme val="major"/>
      </rPr>
      <t xml:space="preserve"> (DUS)</t>
    </r>
  </si>
  <si>
    <r>
      <rPr>
        <b/>
        <sz val="8"/>
        <rFont val="Calibri Light"/>
        <family val="2"/>
        <scheme val="major"/>
      </rPr>
      <t>Declaración de Ingreso</t>
    </r>
    <r>
      <rPr>
        <sz val="8"/>
        <rFont val="Calibri Light"/>
        <family val="2"/>
        <scheme val="major"/>
      </rPr>
      <t xml:space="preserve"> (DIN)</t>
    </r>
  </si>
  <si>
    <t>Total Documentos tramitados Aduana de Tocopilla</t>
  </si>
  <si>
    <t>28342100</t>
  </si>
  <si>
    <t>Nitratos de potasio</t>
  </si>
  <si>
    <t>31042000</t>
  </si>
  <si>
    <t>Cloruro de potasio</t>
  </si>
  <si>
    <t>31059020</t>
  </si>
  <si>
    <t>Abonos minerales o químicos con los 3 elementos fertilizantes: nitrógeno, potasio y azufre; (NKS)</t>
  </si>
  <si>
    <r>
      <rPr>
        <b/>
        <sz val="8"/>
        <rFont val="Calibri Light"/>
        <family val="2"/>
        <scheme val="major"/>
      </rPr>
      <t>Importació</t>
    </r>
    <r>
      <rPr>
        <sz val="8"/>
        <rFont val="Calibri Light"/>
        <family val="2"/>
        <scheme val="major"/>
      </rPr>
      <t>n (Millones de US$ CIF)</t>
    </r>
  </si>
  <si>
    <t>94038900</t>
  </si>
  <si>
    <t>Los demás muebles de otras materias, incluidos el mimbre o materias similares.</t>
  </si>
  <si>
    <t>21032090</t>
  </si>
  <si>
    <t xml:space="preserve">Las demás salsas de tomate, preparadas </t>
  </si>
  <si>
    <t>Total Intercambio Comercial Aduana de Tocopilla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</si>
  <si>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US$", pudiendo éste corresponder a un valor distinto de cero si el cálculo se realiza respecto de la unidad de medida "US$" (dólares).</t>
    </r>
  </si>
  <si>
    <t>Total Gravámenes Aduana de Tocopilla</t>
  </si>
  <si>
    <t>Dirección Regional Aduana de Antofagasta</t>
  </si>
  <si>
    <t>Total Documentos tramitados Aduana de Antofagasta</t>
  </si>
  <si>
    <t>Minerales de molibdeno tostados concentrados</t>
  </si>
  <si>
    <t>Aceites combustibles destilados (gasoil, diésel oil)</t>
  </si>
  <si>
    <t>87041090</t>
  </si>
  <si>
    <t>Los demás volquetes automotores concebidos para utilizarlos fuera de la red de carreteras</t>
  </si>
  <si>
    <t>Total Intercambio Comercial Aduana de Antofagasta</t>
  </si>
  <si>
    <t>Total Gravámenes Aduana de Antofagasta</t>
  </si>
  <si>
    <t>Total Tráfico Terrestre Aduana de Antofagasta</t>
  </si>
  <si>
    <t>Administración Aduana de Chañaral</t>
  </si>
  <si>
    <t>Total Documentos tramitados Aduana de Chañaral</t>
  </si>
  <si>
    <t xml:space="preserve">Código Arancelario </t>
  </si>
  <si>
    <t>Minerales de hierro y sus concentrados, finos sin aglomerar</t>
  </si>
  <si>
    <t>85023100</t>
  </si>
  <si>
    <t>Los demás grupos electrógenos, de energía eólica</t>
  </si>
  <si>
    <t>Total Intercambio Comercial Aduana de Chañaral</t>
  </si>
  <si>
    <r>
      <t xml:space="preserve">Principales Gravámenes </t>
    </r>
    <r>
      <rPr>
        <sz val="10"/>
        <rFont val="Calibri Light"/>
        <family val="2"/>
        <scheme val="major"/>
      </rPr>
      <t>(Millones de US$)</t>
    </r>
  </si>
  <si>
    <t>Total Gravámenes Aduana de Chañaral</t>
  </si>
  <si>
    <t>Total Tráfico Terrestre Aduana de Chañaral</t>
  </si>
  <si>
    <t>Dirección Regional Aduana de Coquimbo</t>
  </si>
  <si>
    <t>Total Documentos tramitados Aduana de Coquimbo</t>
  </si>
  <si>
    <t>08061099</t>
  </si>
  <si>
    <t>Uva fresca, las demás variedades</t>
  </si>
  <si>
    <t>84295290</t>
  </si>
  <si>
    <t>Las demás,  máquinas cuya superestructura pueda girar 360º</t>
  </si>
  <si>
    <t>Total Intercambio Comercial Aduana de Coquimbo</t>
  </si>
  <si>
    <t>Total Gravámenes Aduana de Coquimbo</t>
  </si>
  <si>
    <t xml:space="preserve">Agua Negra </t>
  </si>
  <si>
    <t>Total Tráfico Terrestre Aduana de Coquimbo</t>
  </si>
  <si>
    <t>Administración Aduana de Los Andes</t>
  </si>
  <si>
    <t>Total Documentos tramitados Aduana de Los Andes</t>
  </si>
  <si>
    <t>74081110</t>
  </si>
  <si>
    <t>Alambre de cobre refinado, de sección transversal inferior o igual a 9,5 mm</t>
  </si>
  <si>
    <t>22042168</t>
  </si>
  <si>
    <t>Mezclas de vinos tintos con denominación de origen, con capacidad &lt;= a 2 lts</t>
  </si>
  <si>
    <t>87084030</t>
  </si>
  <si>
    <t>Cajas de cambio y sus partes, para vehículos de la partida 87.03</t>
  </si>
  <si>
    <t>02013090</t>
  </si>
  <si>
    <t>Las demás carne bovina, deshuesada fresca o refrigerada</t>
  </si>
  <si>
    <t>02013040</t>
  </si>
  <si>
    <t>Carne bovina, posta, deshuesada fresca o refrigerada</t>
  </si>
  <si>
    <t>Camionetas, con capacidad de carga útil &gt; a 500 kilos pero &lt;= a  2.000 kilos</t>
  </si>
  <si>
    <t>Total Intercambio Comercial Aduana de Los Andes</t>
  </si>
  <si>
    <t>Total Gravámenes Aduana de Los Andes</t>
  </si>
  <si>
    <t>Total Tráfico Terrestre Aduana de Los Andes</t>
  </si>
  <si>
    <t>Dirección Regional Aduana de Valparaíso</t>
  </si>
  <si>
    <t>Total Documentos tramitados Aduana de Valparaíso</t>
  </si>
  <si>
    <t>27111200</t>
  </si>
  <si>
    <t>Propano</t>
  </si>
  <si>
    <t>Total Intercambio Comercial Aduana de Valparaíso</t>
  </si>
  <si>
    <t>Total Gravámenes Aduana de Valparaíso</t>
  </si>
  <si>
    <t>Administración Aduana de San Antonio</t>
  </si>
  <si>
    <t>SEM</t>
  </si>
  <si>
    <t>Total Documentos tramitados Aduana de San Antonio</t>
  </si>
  <si>
    <t>74020019</t>
  </si>
  <si>
    <t>Los demás ánodos de cobre para refinado electrolítico, cobre sin refinar</t>
  </si>
  <si>
    <t xml:space="preserve"> Automóviles de turismo, de cilindrada &gt; a 1.000 cm3 pero &lt;= 1.500 cm3</t>
  </si>
  <si>
    <t>Automóviles de turismo, de cilindrada &gt; a 1.500 cm3 pero &lt;= a 3.000 cm3</t>
  </si>
  <si>
    <t>Total Intercambio Comercial Aduana de San Antonio</t>
  </si>
  <si>
    <t>Total Gravámenes Aduana de San Antonio</t>
  </si>
  <si>
    <t>Dirección Regional Aduana Metropolitana</t>
  </si>
  <si>
    <t>Redestinación a zona franca</t>
  </si>
  <si>
    <t>Total Documentos tramitados Aduana Metropolitana</t>
  </si>
  <si>
    <t>Filetes de salmones del Atlántico (Salmo salar) y salmones del Danubio (Hucho hucho), frescos o refrigerados</t>
  </si>
  <si>
    <t>00259900</t>
  </si>
  <si>
    <t>Los demás servicios de exportación</t>
  </si>
  <si>
    <t>Máquinas automáticas para tratamiento o procesamiento de datos, portátiles, de peso &gt; a 1 kg pero &lt;= a 3 kg, de los tipos notebooks o laptops, netbooks y similares</t>
  </si>
  <si>
    <t>30022000</t>
  </si>
  <si>
    <t>Vacunas para uso en medicina</t>
  </si>
  <si>
    <t>Total Intercambio Comercial Aduana Metropolitana</t>
  </si>
  <si>
    <t>Total Gravámenes Aduana Metropolitana</t>
  </si>
  <si>
    <t>Dirección Regional Aduana de Talcahuano</t>
  </si>
  <si>
    <t>Total Documentos tramitados Aduana de Talcahuano</t>
  </si>
  <si>
    <t>Pasta química de madera semiblanqueada o blanqueada de coníferas</t>
  </si>
  <si>
    <t>Pasta química de madera a la sosa (soda) o al sulfato, semiblanqueada o blanqueada, de eucaliptus</t>
  </si>
  <si>
    <t>03048120</t>
  </si>
  <si>
    <t>Filetes de salmones del Atlántico (Salmo salar) y salmones del Danubio (Hucho hucho), congelados</t>
  </si>
  <si>
    <t>Aceites crudos de petróleo o de mineral bituminoso, con grados API &gt;= a 25</t>
  </si>
  <si>
    <t>Aceites crudos de petróleo o de mineral bituminoso, con grados API &lt; a 25</t>
  </si>
  <si>
    <t>Total Intercambio Comercial Aduana de Talcahuano</t>
  </si>
  <si>
    <t>Total Gravámenes Aduana de Talcahuano</t>
  </si>
  <si>
    <t>Total Tráfico Terrestre Aduana de Talcahuano</t>
  </si>
  <si>
    <r>
      <t xml:space="preserve">Los datos de carga </t>
    </r>
    <r>
      <rPr>
        <b/>
        <sz val="7"/>
        <rFont val="Calibri Light"/>
        <family val="2"/>
        <scheme val="major"/>
      </rPr>
      <t xml:space="preserve">(T) </t>
    </r>
    <r>
      <rPr>
        <sz val="7"/>
        <rFont val="Calibri Light"/>
        <family val="2"/>
        <scheme val="major"/>
      </rPr>
      <t>toneladas,  son presentados sin decimales, no obstante para la suma de los totales por Aduana han sido considerados.</t>
    </r>
  </si>
  <si>
    <t xml:space="preserve"> Administración Aduana de Osorno</t>
  </si>
  <si>
    <t>Total Documentos tramitados Aduana de Osorno</t>
  </si>
  <si>
    <r>
      <rPr>
        <b/>
        <sz val="8"/>
        <rFont val="Calibri Light"/>
        <family val="2"/>
        <scheme val="major"/>
      </rPr>
      <t>Exportació</t>
    </r>
    <r>
      <rPr>
        <sz val="8"/>
        <rFont val="Calibri Light"/>
        <family val="2"/>
        <scheme val="major"/>
      </rPr>
      <t>n (Millones de US$ FOB)</t>
    </r>
  </si>
  <si>
    <t>44012212</t>
  </si>
  <si>
    <t>Madera en plaquitas o partículas, de eucaliptus nitens</t>
  </si>
  <si>
    <t>44012211</t>
  </si>
  <si>
    <t>Madera en plaquitas o partículas, de eucaliptus globulus</t>
  </si>
  <si>
    <t>29232010</t>
  </si>
  <si>
    <t>Lecitinas</t>
  </si>
  <si>
    <t>38231900</t>
  </si>
  <si>
    <t>Los demás ácidos grasos monocarboxilicos industriales; aceites ácidos del refinado.</t>
  </si>
  <si>
    <t>Total Intercambio Comercial Aduana de Osorno</t>
  </si>
  <si>
    <r>
      <t xml:space="preserve">Principales gravámenes </t>
    </r>
    <r>
      <rPr>
        <sz val="9"/>
        <rFont val="Calibri Light"/>
        <family val="2"/>
        <scheme val="major"/>
      </rPr>
      <t>(Millones de US$)</t>
    </r>
  </si>
  <si>
    <t>Total Gravámenes Aduana de Osorno</t>
  </si>
  <si>
    <t>Total Tráfico Terrestre Aduana de Osorno</t>
  </si>
  <si>
    <t>Dirección Regional Aduana de Puerto Montt</t>
  </si>
  <si>
    <t>Total Documentos tramitados Aduana de Puerto Montt</t>
  </si>
  <si>
    <t>03021410</t>
  </si>
  <si>
    <t>Salmones del Atlántico (Salmo salar) y salmones del Danubio (Hucho hucho) enteros,  fresco o refrigerado</t>
  </si>
  <si>
    <t>15141100</t>
  </si>
  <si>
    <t>Aceites de nabo (nabina) o de colza, de bajo contenido de ácido erúcico, en bruto</t>
  </si>
  <si>
    <t>23031000</t>
  </si>
  <si>
    <t>Residuos de la industria del almidón y residuos similares</t>
  </si>
  <si>
    <t>21061010</t>
  </si>
  <si>
    <t>Concentrados de proteínas</t>
  </si>
  <si>
    <t>Total Intercambio Comercial Aduana de Puerto Montt</t>
  </si>
  <si>
    <t>Total Gravámenes Aduana de Puerto Montt</t>
  </si>
  <si>
    <r>
      <t xml:space="preserve">Automóviles </t>
    </r>
    <r>
      <rPr>
        <b/>
        <vertAlign val="superscript"/>
        <sz val="8"/>
        <rFont val="Calibri Light"/>
        <family val="2"/>
        <scheme val="major"/>
      </rPr>
      <t>(2)</t>
    </r>
  </si>
  <si>
    <r>
      <t xml:space="preserve">Buses </t>
    </r>
    <r>
      <rPr>
        <b/>
        <vertAlign val="superscript"/>
        <sz val="8"/>
        <rFont val="Calibri Light"/>
        <family val="2"/>
        <scheme val="major"/>
      </rPr>
      <t>(3)</t>
    </r>
  </si>
  <si>
    <r>
      <t>Río Manso (El León)</t>
    </r>
    <r>
      <rPr>
        <vertAlign val="superscript"/>
        <sz val="8"/>
        <rFont val="Calibri Light"/>
        <family val="2"/>
        <scheme val="major"/>
      </rPr>
      <t>(1)</t>
    </r>
  </si>
  <si>
    <t>Total Tráfico Terrestre Aduana de Puerto Montt</t>
  </si>
  <si>
    <r>
      <t>(1)</t>
    </r>
    <r>
      <rPr>
        <sz val="7"/>
        <color theme="1"/>
        <rFont val="Calibri Light"/>
        <family val="2"/>
      </rPr>
      <t xml:space="preserve"> Paso controlado por Carabineros de Chile.</t>
    </r>
  </si>
  <si>
    <r>
      <t xml:space="preserve">Zona Franca de Extensión Puerto Montt </t>
    </r>
    <r>
      <rPr>
        <b/>
        <vertAlign val="superscript"/>
        <sz val="8"/>
        <rFont val="Calibri Light"/>
        <family val="2"/>
        <scheme val="major"/>
      </rPr>
      <t>(1)</t>
    </r>
  </si>
  <si>
    <r>
      <rPr>
        <b/>
        <sz val="7"/>
        <rFont val="Calibri Light"/>
        <family val="2"/>
        <scheme val="major"/>
      </rPr>
      <t xml:space="preserve">Fuente: </t>
    </r>
    <r>
      <rPr>
        <sz val="7"/>
        <rFont val="Calibri Light"/>
        <family val="2"/>
        <scheme val="major"/>
      </rPr>
      <t>Informe mensual Aduana Punta Arenas. Las cifras son provisorias, ya que pueden ser modificadas después de su publicación.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</si>
  <si>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Sólo provincia de Palena.</t>
    </r>
  </si>
  <si>
    <t>Dirección Regional Aduana de Coyhaique</t>
  </si>
  <si>
    <t>Total Documentos tramitados Aduana de Coyhaique</t>
  </si>
  <si>
    <t>51011100</t>
  </si>
  <si>
    <t>Lana esquilada</t>
  </si>
  <si>
    <t>09030000</t>
  </si>
  <si>
    <t xml:space="preserve">Yerba mate </t>
  </si>
  <si>
    <t>25232900</t>
  </si>
  <si>
    <t>Los demás Cemento Portland, incluso coloreados</t>
  </si>
  <si>
    <t>Total Intercambio Comercial Aduana de Coyhaique</t>
  </si>
  <si>
    <t>Total Gravámenes Aduana de Coyhaique</t>
  </si>
  <si>
    <r>
      <t>Rio Frías - Appeleg</t>
    </r>
    <r>
      <rPr>
        <vertAlign val="superscript"/>
        <sz val="8"/>
        <rFont val="Calibri Light"/>
        <family val="2"/>
        <scheme val="major"/>
      </rPr>
      <t>(1)</t>
    </r>
  </si>
  <si>
    <r>
      <t>Las Pampas - Lago Verde</t>
    </r>
    <r>
      <rPr>
        <vertAlign val="superscript"/>
        <sz val="8"/>
        <rFont val="Calibri Light"/>
        <family val="2"/>
        <scheme val="major"/>
      </rPr>
      <t>(1)</t>
    </r>
  </si>
  <si>
    <r>
      <t>Ibáñez Pallavicini</t>
    </r>
    <r>
      <rPr>
        <vertAlign val="superscript"/>
        <sz val="8"/>
        <rFont val="Calibri Light"/>
        <family val="2"/>
        <scheme val="major"/>
      </rPr>
      <t>(1)</t>
    </r>
  </si>
  <si>
    <r>
      <t>Roballos (Backer)</t>
    </r>
    <r>
      <rPr>
        <vertAlign val="superscript"/>
        <sz val="8"/>
        <rFont val="Calibri Light"/>
        <family val="2"/>
        <scheme val="major"/>
      </rPr>
      <t>(1)</t>
    </r>
  </si>
  <si>
    <r>
      <t>Pampa Alta</t>
    </r>
    <r>
      <rPr>
        <vertAlign val="superscript"/>
        <sz val="8"/>
        <rFont val="Calibri Light"/>
        <family val="2"/>
        <scheme val="major"/>
      </rPr>
      <t>(1)</t>
    </r>
  </si>
  <si>
    <r>
      <t>Triana</t>
    </r>
    <r>
      <rPr>
        <vertAlign val="superscript"/>
        <sz val="8"/>
        <rFont val="Calibri Light"/>
        <family val="2"/>
        <scheme val="major"/>
      </rPr>
      <t>(1)</t>
    </r>
  </si>
  <si>
    <t>Total Tráfico Terrestre Aduana de Coyhaique</t>
  </si>
  <si>
    <t>Zona Franca de Extensión Coyhaique</t>
  </si>
  <si>
    <t>Administración Aduana de Puerto Aysén</t>
  </si>
  <si>
    <t>Total Documentos tramitados Aduana de Puerto Aysén</t>
  </si>
  <si>
    <t>Salmones del Atlántico (Salmo salar) y salmones del Danubio (Hucho hucho) enteros, fresco o refrigerado</t>
  </si>
  <si>
    <t>26080000</t>
  </si>
  <si>
    <t>73081000</t>
  </si>
  <si>
    <t>Puentes y sus partes, de fundición, hierro o acero, preparados para la construcción</t>
  </si>
  <si>
    <t>40111000</t>
  </si>
  <si>
    <t>Neumáticos (llantas neumáticas) nuevos de caucho, de los tipos utilizados en automóviles de turismo (incluidos los del tipo familiar («break» o «station wagon») y los de carreras)</t>
  </si>
  <si>
    <t>33030010</t>
  </si>
  <si>
    <t>Perfumes</t>
  </si>
  <si>
    <t>Total Intercambio Comercial Aduana de Puerto Aysén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</si>
  <si>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Declaraciones de Salida (DUS); Importaciones y Exportaciones a titulo definitivo ajustadas con sus documentos modificatorios, Servicio Nacional de Aduanas.</t>
    </r>
  </si>
  <si>
    <t>Total Gravámenes Aduana de Puerto Aysén</t>
  </si>
  <si>
    <t>Zona Franca de Extensión Puerto Aysén</t>
  </si>
  <si>
    <t>Dirección Regional Aduana de Punta Arenas</t>
  </si>
  <si>
    <t>Total Documentos tramitados Aduana de Punta Arenas</t>
  </si>
  <si>
    <t>29051100</t>
  </si>
  <si>
    <t xml:space="preserve"> Metanol (alcohol metílico)</t>
  </si>
  <si>
    <t>27111900</t>
  </si>
  <si>
    <t>Los demás hidrocarburos licuados</t>
  </si>
  <si>
    <t>27112100</t>
  </si>
  <si>
    <t>Gas natural en estado gaseoso</t>
  </si>
  <si>
    <t>89059000</t>
  </si>
  <si>
    <t>Los demás barcos faro, barcos bomba, pontones grúa y demás barcos en los que la navegación sea accesoria en relación con la función principal</t>
  </si>
  <si>
    <t>Total Intercambio Comercial Aduana de Punta Arenas</t>
  </si>
  <si>
    <t>Total Gravámenes Aduana de Punta Arenas</t>
  </si>
  <si>
    <t>Laurita - Casas Viejas</t>
  </si>
  <si>
    <t>Total Tráfico Terrestre Aduana de Punta Arenas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</si>
  <si>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 y Síntesis Mensual de Tráfico Terrestre, Servicio Nacional de Aduanas.</t>
    </r>
  </si>
  <si>
    <t>Zona Franca de  Punta Arenas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</si>
</sst>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#,##0_ ;\-#,##0\ "/>
  </numFmts>
  <fonts count="73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rgb="FFFF0000"/>
      <name val="Calibri Light"/>
      <family val="2"/>
    </font>
    <font>
      <b/>
      <sz val="11"/>
      <name val="Calibri Light"/>
      <family val="2"/>
      <scheme val="major"/>
    </font>
    <font>
      <sz val="10"/>
      <name val="Calibri Light"/>
      <family val="2"/>
    </font>
    <font>
      <sz val="1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sz val="9"/>
      <name val="Calibri Light"/>
      <family val="2"/>
    </font>
    <font>
      <sz val="9"/>
      <name val="Calibri Light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name val="Calibri"/>
      <family val="2"/>
      <scheme val="minor"/>
    </font>
    <font>
      <sz val="6"/>
      <name val="Calibri Light"/>
      <family val="2"/>
      <scheme val="major"/>
    </font>
    <font>
      <sz val="5"/>
      <color rgb="FF000000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8"/>
      <name val="Calibri Light"/>
      <family val="2"/>
    </font>
    <font>
      <sz val="9"/>
      <color theme="1"/>
      <name val="Times New Roman"/>
      <family val="1"/>
    </font>
    <font>
      <sz val="9"/>
      <color theme="1"/>
      <name val="Calibr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5"/>
      <color theme="1"/>
      <name val="Calibri"/>
      <family val="2"/>
    </font>
    <font>
      <b/>
      <sz val="6"/>
      <color rgb="FFFFFFFF"/>
      <name val="Calibri Light"/>
      <family val="2"/>
      <scheme val="major"/>
    </font>
    <font>
      <vertAlign val="superscript"/>
      <sz val="7"/>
      <color theme="1"/>
      <name val="Calibri Light"/>
      <family val="2"/>
      <scheme val="major"/>
    </font>
    <font>
      <b/>
      <sz val="11"/>
      <color theme="1"/>
      <name val="Calibri Light"/>
      <family val="2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vertAlign val="superscript"/>
      <sz val="7"/>
      <color theme="1"/>
      <name val="Calibri Light"/>
      <family val="2"/>
      <scheme val="major"/>
    </font>
    <font>
      <sz val="10"/>
      <name val="Times New Roman"/>
      <family val="1"/>
    </font>
    <font>
      <b/>
      <sz val="11"/>
      <name val="Calibri Light"/>
      <family val="2"/>
    </font>
    <font>
      <sz val="8"/>
      <name val="Calibri Light"/>
      <family val="2"/>
    </font>
    <font>
      <sz val="10"/>
      <name val="Arial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0"/>
      <name val="Calibri Light"/>
      <family val="2"/>
      <scheme val="major"/>
    </font>
    <font>
      <b/>
      <sz val="9"/>
      <color theme="1"/>
      <name val="Calibri Light"/>
      <family val="2"/>
    </font>
    <font>
      <b/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11"/>
      <color theme="1"/>
      <name val="Calibri"/>
      <family val="2"/>
    </font>
    <font>
      <b/>
      <vertAlign val="superscript"/>
      <sz val="8"/>
      <name val="Calibri Light"/>
      <family val="2"/>
      <scheme val="major"/>
    </font>
    <font>
      <vertAlign val="superscript"/>
      <sz val="7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6"/>
      <name val="Calibri Light"/>
      <family val="2"/>
    </font>
    <font>
      <b/>
      <vertAlign val="superscript"/>
      <sz val="10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vertAlign val="superscript"/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theme="4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indexed="64"/>
      </left>
      <right/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auto="1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9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0" fillId="0" borderId="0"/>
    <xf numFmtId="0" fontId="3" fillId="0" borderId="0"/>
    <xf numFmtId="0" fontId="1" fillId="0" borderId="0"/>
    <xf numFmtId="0" fontId="53" fillId="0" borderId="0"/>
    <xf numFmtId="0" fontId="1" fillId="0" borderId="0"/>
    <xf numFmtId="0" fontId="61" fillId="0" borderId="0"/>
    <xf numFmtId="43" fontId="1" fillId="0" borderId="0" applyFont="0" applyFill="0" applyBorder="0" applyAlignment="0" applyProtection="0"/>
    <xf numFmtId="0" fontId="3" fillId="0" borderId="0"/>
    <xf numFmtId="0" fontId="5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5">
    <xf numFmtId="0" fontId="0" fillId="0" borderId="0" xfId="0"/>
    <xf numFmtId="0" fontId="6" fillId="2" borderId="0" xfId="1" applyFont="1" applyFill="1" applyBorder="1" applyAlignment="1">
      <alignment horizontal="left"/>
    </xf>
    <xf numFmtId="0" fontId="3" fillId="2" borderId="0" xfId="3" applyFill="1"/>
    <xf numFmtId="0" fontId="8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164" fontId="4" fillId="2" borderId="0" xfId="3" applyNumberFormat="1" applyFont="1" applyFill="1" applyBorder="1" applyAlignment="1">
      <alignment horizontal="right"/>
    </xf>
    <xf numFmtId="0" fontId="10" fillId="2" borderId="0" xfId="3" applyFont="1" applyFill="1"/>
    <xf numFmtId="0" fontId="11" fillId="2" borderId="0" xfId="1" applyFont="1" applyFill="1" applyBorder="1" applyAlignment="1">
      <alignment horizontal="left"/>
    </xf>
    <xf numFmtId="0" fontId="11" fillId="2" borderId="2" xfId="1" applyFont="1" applyFill="1" applyBorder="1" applyAlignment="1">
      <alignment horizontal="left"/>
    </xf>
    <xf numFmtId="0" fontId="13" fillId="2" borderId="0" xfId="3" applyFont="1" applyFill="1" applyAlignment="1">
      <alignment vertical="center" wrapText="1"/>
    </xf>
    <xf numFmtId="164" fontId="3" fillId="2" borderId="0" xfId="3" applyNumberFormat="1" applyFill="1"/>
    <xf numFmtId="0" fontId="14" fillId="2" borderId="0" xfId="1" applyFont="1" applyFill="1"/>
    <xf numFmtId="0" fontId="15" fillId="2" borderId="0" xfId="1" applyFont="1" applyFill="1"/>
    <xf numFmtId="165" fontId="15" fillId="2" borderId="0" xfId="4" applyNumberFormat="1" applyFont="1" applyFill="1"/>
    <xf numFmtId="165" fontId="3" fillId="2" borderId="0" xfId="4" applyNumberFormat="1" applyFill="1"/>
    <xf numFmtId="0" fontId="18" fillId="4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 wrapText="1"/>
    </xf>
    <xf numFmtId="164" fontId="19" fillId="2" borderId="1" xfId="2" applyNumberFormat="1" applyFont="1" applyFill="1" applyBorder="1" applyAlignment="1">
      <alignment vertical="center"/>
    </xf>
    <xf numFmtId="164" fontId="19" fillId="3" borderId="1" xfId="2" applyNumberFormat="1" applyFont="1" applyFill="1" applyBorder="1" applyAlignment="1">
      <alignment vertical="center"/>
    </xf>
    <xf numFmtId="165" fontId="19" fillId="2" borderId="1" xfId="1" applyNumberFormat="1" applyFont="1" applyFill="1" applyBorder="1" applyAlignment="1">
      <alignment horizontal="right" vertical="center"/>
    </xf>
    <xf numFmtId="0" fontId="18" fillId="5" borderId="1" xfId="2" applyFont="1" applyFill="1" applyBorder="1" applyAlignment="1">
      <alignment vertical="center"/>
    </xf>
    <xf numFmtId="164" fontId="18" fillId="5" borderId="1" xfId="2" applyNumberFormat="1" applyFont="1" applyFill="1" applyBorder="1" applyAlignment="1">
      <alignment vertical="center"/>
    </xf>
    <xf numFmtId="164" fontId="18" fillId="6" borderId="1" xfId="2" applyNumberFormat="1" applyFont="1" applyFill="1" applyBorder="1" applyAlignment="1">
      <alignment vertical="center"/>
    </xf>
    <xf numFmtId="165" fontId="18" fillId="6" borderId="1" xfId="1" applyNumberFormat="1" applyFont="1" applyFill="1" applyBorder="1" applyAlignment="1">
      <alignment horizontal="right" vertical="center"/>
    </xf>
    <xf numFmtId="0" fontId="18" fillId="4" borderId="1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left" vertical="center" wrapText="1"/>
    </xf>
    <xf numFmtId="164" fontId="19" fillId="2" borderId="1" xfId="2" applyNumberFormat="1" applyFont="1" applyFill="1" applyBorder="1" applyAlignment="1">
      <alignment horizontal="right" vertical="center"/>
    </xf>
    <xf numFmtId="164" fontId="19" fillId="3" borderId="1" xfId="2" applyNumberFormat="1" applyFont="1" applyFill="1" applyBorder="1" applyAlignment="1">
      <alignment horizontal="right" vertical="center"/>
    </xf>
    <xf numFmtId="165" fontId="19" fillId="2" borderId="1" xfId="3" applyNumberFormat="1" applyFont="1" applyFill="1" applyBorder="1" applyAlignment="1">
      <alignment horizontal="right" vertical="center"/>
    </xf>
    <xf numFmtId="0" fontId="22" fillId="2" borderId="1" xfId="3" applyFont="1" applyFill="1" applyBorder="1" applyAlignment="1">
      <alignment horizontal="left" vertical="center" wrapText="1"/>
    </xf>
    <xf numFmtId="164" fontId="18" fillId="6" borderId="1" xfId="2" applyNumberFormat="1" applyFont="1" applyFill="1" applyBorder="1" applyAlignment="1">
      <alignment horizontal="right" vertical="center"/>
    </xf>
    <xf numFmtId="165" fontId="18" fillId="6" borderId="1" xfId="3" applyNumberFormat="1" applyFont="1" applyFill="1" applyBorder="1" applyAlignment="1">
      <alignment horizontal="right" vertical="center"/>
    </xf>
    <xf numFmtId="0" fontId="25" fillId="2" borderId="0" xfId="2" applyFont="1" applyFill="1" applyAlignment="1">
      <alignment wrapText="1"/>
    </xf>
    <xf numFmtId="165" fontId="25" fillId="2" borderId="0" xfId="4" applyNumberFormat="1" applyFont="1" applyFill="1" applyAlignment="1">
      <alignment wrapText="1"/>
    </xf>
    <xf numFmtId="165" fontId="18" fillId="6" borderId="8" xfId="6" applyNumberFormat="1" applyFont="1" applyFill="1" applyBorder="1" applyAlignment="1">
      <alignment horizontal="right" vertical="center" wrapText="1"/>
    </xf>
    <xf numFmtId="165" fontId="18" fillId="6" borderId="9" xfId="6" applyNumberFormat="1" applyFont="1" applyFill="1" applyBorder="1" applyAlignment="1">
      <alignment horizontal="right" vertical="center" wrapText="1"/>
    </xf>
    <xf numFmtId="164" fontId="18" fillId="6" borderId="9" xfId="6" applyNumberFormat="1" applyFont="1" applyFill="1" applyBorder="1" applyAlignment="1">
      <alignment horizontal="right" vertical="center" wrapText="1"/>
    </xf>
    <xf numFmtId="165" fontId="19" fillId="2" borderId="12" xfId="2" applyNumberFormat="1" applyFont="1" applyFill="1" applyBorder="1" applyAlignment="1">
      <alignment horizontal="right" vertical="center" wrapText="1"/>
    </xf>
    <xf numFmtId="165" fontId="19" fillId="2" borderId="13" xfId="2" applyNumberFormat="1" applyFont="1" applyFill="1" applyBorder="1" applyAlignment="1">
      <alignment horizontal="right" vertical="center" wrapText="1"/>
    </xf>
    <xf numFmtId="164" fontId="19" fillId="3" borderId="13" xfId="2" applyNumberFormat="1" applyFont="1" applyFill="1" applyBorder="1" applyAlignment="1">
      <alignment horizontal="right" vertical="center" wrapText="1"/>
    </xf>
    <xf numFmtId="164" fontId="19" fillId="2" borderId="13" xfId="2" applyNumberFormat="1" applyFont="1" applyFill="1" applyBorder="1" applyAlignment="1">
      <alignment horizontal="right" vertical="center" wrapText="1"/>
    </xf>
    <xf numFmtId="165" fontId="19" fillId="2" borderId="16" xfId="2" applyNumberFormat="1" applyFont="1" applyFill="1" applyBorder="1" applyAlignment="1">
      <alignment horizontal="right" vertical="center" wrapText="1"/>
    </xf>
    <xf numFmtId="165" fontId="19" fillId="2" borderId="17" xfId="2" applyNumberFormat="1" applyFont="1" applyFill="1" applyBorder="1" applyAlignment="1">
      <alignment horizontal="right" vertical="center" wrapText="1"/>
    </xf>
    <xf numFmtId="164" fontId="19" fillId="3" borderId="17" xfId="2" applyNumberFormat="1" applyFont="1" applyFill="1" applyBorder="1" applyAlignment="1">
      <alignment horizontal="right" vertical="center" wrapText="1"/>
    </xf>
    <xf numFmtId="164" fontId="19" fillId="2" borderId="17" xfId="2" applyNumberFormat="1" applyFont="1" applyFill="1" applyBorder="1" applyAlignment="1">
      <alignment horizontal="right" vertical="center" wrapText="1"/>
    </xf>
    <xf numFmtId="165" fontId="18" fillId="4" borderId="16" xfId="2" applyNumberFormat="1" applyFont="1" applyFill="1" applyBorder="1" applyAlignment="1">
      <alignment horizontal="right" vertical="center" wrapText="1"/>
    </xf>
    <xf numFmtId="165" fontId="18" fillId="4" borderId="17" xfId="2" applyNumberFormat="1" applyFont="1" applyFill="1" applyBorder="1" applyAlignment="1">
      <alignment horizontal="right" vertical="center" wrapText="1"/>
    </xf>
    <xf numFmtId="164" fontId="18" fillId="4" borderId="17" xfId="2" applyNumberFormat="1" applyFont="1" applyFill="1" applyBorder="1" applyAlignment="1">
      <alignment horizontal="right" vertical="center" wrapText="1"/>
    </xf>
    <xf numFmtId="0" fontId="19" fillId="2" borderId="17" xfId="2" applyFont="1" applyFill="1" applyBorder="1" applyAlignment="1">
      <alignment vertical="center" wrapText="1"/>
    </xf>
    <xf numFmtId="0" fontId="18" fillId="2" borderId="18" xfId="2" applyFont="1" applyFill="1" applyBorder="1" applyAlignment="1">
      <alignment horizontal="center" vertical="center" wrapText="1"/>
    </xf>
    <xf numFmtId="0" fontId="28" fillId="2" borderId="0" xfId="2" applyFont="1" applyFill="1" applyAlignment="1">
      <alignment wrapText="1"/>
    </xf>
    <xf numFmtId="0" fontId="19" fillId="2" borderId="0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/>
    </xf>
    <xf numFmtId="165" fontId="18" fillId="4" borderId="19" xfId="6" applyNumberFormat="1" applyFont="1" applyFill="1" applyBorder="1" applyAlignment="1">
      <alignment horizontal="center" vertical="center" wrapText="1"/>
    </xf>
    <xf numFmtId="165" fontId="18" fillId="4" borderId="20" xfId="6" applyNumberFormat="1" applyFont="1" applyFill="1" applyBorder="1" applyAlignment="1">
      <alignment horizontal="center" vertical="center" wrapText="1"/>
    </xf>
    <xf numFmtId="0" fontId="18" fillId="7" borderId="20" xfId="2" applyFont="1" applyFill="1" applyBorder="1" applyAlignment="1">
      <alignment horizontal="center" vertical="center" wrapText="1"/>
    </xf>
    <xf numFmtId="0" fontId="18" fillId="4" borderId="21" xfId="2" applyFont="1" applyFill="1" applyBorder="1" applyAlignment="1">
      <alignment horizontal="center" vertical="center" wrapText="1"/>
    </xf>
    <xf numFmtId="0" fontId="19" fillId="2" borderId="0" xfId="2" applyFont="1" applyFill="1" applyAlignment="1">
      <alignment wrapText="1"/>
    </xf>
    <xf numFmtId="0" fontId="1" fillId="2" borderId="0" xfId="6" applyFill="1"/>
    <xf numFmtId="165" fontId="1" fillId="2" borderId="0" xfId="4" applyNumberFormat="1" applyFont="1" applyFill="1"/>
    <xf numFmtId="165" fontId="18" fillId="6" borderId="8" xfId="6" applyNumberFormat="1" applyFont="1" applyFill="1" applyBorder="1" applyAlignment="1">
      <alignment horizontal="right" vertical="center"/>
    </xf>
    <xf numFmtId="165" fontId="18" fillId="6" borderId="9" xfId="6" applyNumberFormat="1" applyFont="1" applyFill="1" applyBorder="1" applyAlignment="1">
      <alignment horizontal="right" vertical="center"/>
    </xf>
    <xf numFmtId="3" fontId="18" fillId="6" borderId="9" xfId="6" applyNumberFormat="1" applyFont="1" applyFill="1" applyBorder="1" applyAlignment="1">
      <alignment horizontal="right" vertical="center"/>
    </xf>
    <xf numFmtId="0" fontId="18" fillId="6" borderId="22" xfId="6" applyFont="1" applyFill="1" applyBorder="1" applyAlignment="1">
      <alignment vertical="center"/>
    </xf>
    <xf numFmtId="165" fontId="19" fillId="2" borderId="16" xfId="6" applyNumberFormat="1" applyFont="1" applyFill="1" applyBorder="1" applyAlignment="1">
      <alignment horizontal="right" vertical="center"/>
    </xf>
    <xf numFmtId="165" fontId="19" fillId="2" borderId="17" xfId="6" applyNumberFormat="1" applyFont="1" applyFill="1" applyBorder="1" applyAlignment="1">
      <alignment horizontal="right" vertical="center"/>
    </xf>
    <xf numFmtId="3" fontId="19" fillId="3" borderId="17" xfId="6" applyNumberFormat="1" applyFont="1" applyFill="1" applyBorder="1" applyAlignment="1">
      <alignment horizontal="right" vertical="center"/>
    </xf>
    <xf numFmtId="3" fontId="19" fillId="2" borderId="17" xfId="6" applyNumberFormat="1" applyFont="1" applyFill="1" applyBorder="1" applyAlignment="1">
      <alignment horizontal="right" vertical="center"/>
    </xf>
    <xf numFmtId="3" fontId="19" fillId="2" borderId="17" xfId="6" applyNumberFormat="1" applyFont="1" applyFill="1" applyBorder="1" applyAlignment="1">
      <alignment horizontal="right" vertical="center" wrapText="1"/>
    </xf>
    <xf numFmtId="0" fontId="19" fillId="2" borderId="18" xfId="6" applyFont="1" applyFill="1" applyBorder="1" applyAlignment="1">
      <alignment vertical="center" wrapText="1"/>
    </xf>
    <xf numFmtId="165" fontId="19" fillId="2" borderId="19" xfId="6" applyNumberFormat="1" applyFont="1" applyFill="1" applyBorder="1" applyAlignment="1">
      <alignment horizontal="right" vertical="center"/>
    </xf>
    <xf numFmtId="165" fontId="19" fillId="2" borderId="20" xfId="6" applyNumberFormat="1" applyFont="1" applyFill="1" applyBorder="1" applyAlignment="1">
      <alignment horizontal="right" vertical="center"/>
    </xf>
    <xf numFmtId="3" fontId="19" fillId="3" borderId="20" xfId="6" applyNumberFormat="1" applyFont="1" applyFill="1" applyBorder="1" applyAlignment="1">
      <alignment horizontal="right" vertical="center"/>
    </xf>
    <xf numFmtId="3" fontId="19" fillId="2" borderId="20" xfId="6" applyNumberFormat="1" applyFont="1" applyFill="1" applyBorder="1" applyAlignment="1">
      <alignment horizontal="right" vertical="center"/>
    </xf>
    <xf numFmtId="3" fontId="19" fillId="2" borderId="20" xfId="6" applyNumberFormat="1" applyFont="1" applyFill="1" applyBorder="1" applyAlignment="1">
      <alignment horizontal="right" vertical="center" wrapText="1"/>
    </xf>
    <xf numFmtId="0" fontId="19" fillId="2" borderId="21" xfId="6" applyFont="1" applyFill="1" applyBorder="1" applyAlignment="1">
      <alignment vertical="center" wrapText="1"/>
    </xf>
    <xf numFmtId="0" fontId="18" fillId="4" borderId="23" xfId="6" applyFont="1" applyFill="1" applyBorder="1" applyAlignment="1">
      <alignment horizontal="center" vertical="center" wrapText="1"/>
    </xf>
    <xf numFmtId="0" fontId="18" fillId="4" borderId="24" xfId="6" applyFont="1" applyFill="1" applyBorder="1" applyAlignment="1">
      <alignment horizontal="center" vertical="center" wrapText="1"/>
    </xf>
    <xf numFmtId="0" fontId="18" fillId="4" borderId="24" xfId="6" applyFont="1" applyFill="1" applyBorder="1" applyAlignment="1">
      <alignment horizontal="center" vertical="center"/>
    </xf>
    <xf numFmtId="0" fontId="18" fillId="4" borderId="25" xfId="6" applyFont="1" applyFill="1" applyBorder="1" applyAlignment="1">
      <alignment horizontal="center" vertical="center"/>
    </xf>
    <xf numFmtId="0" fontId="18" fillId="4" borderId="1" xfId="6" applyFont="1" applyFill="1" applyBorder="1" applyAlignment="1">
      <alignment horizontal="center" vertical="center"/>
    </xf>
    <xf numFmtId="0" fontId="29" fillId="2" borderId="0" xfId="6" applyFont="1" applyFill="1"/>
    <xf numFmtId="0" fontId="11" fillId="2" borderId="0" xfId="6" applyFont="1" applyFill="1"/>
    <xf numFmtId="0" fontId="9" fillId="2" borderId="0" xfId="6" applyFont="1" applyFill="1"/>
    <xf numFmtId="165" fontId="1" fillId="2" borderId="0" xfId="6" applyNumberFormat="1" applyFill="1"/>
    <xf numFmtId="0" fontId="1" fillId="2" borderId="0" xfId="6" applyFill="1" applyAlignment="1">
      <alignment horizontal="left"/>
    </xf>
    <xf numFmtId="0" fontId="30" fillId="2" borderId="0" xfId="2" applyFont="1" applyFill="1" applyBorder="1" applyAlignment="1">
      <alignment vertical="center" wrapText="1"/>
    </xf>
    <xf numFmtId="0" fontId="31" fillId="2" borderId="0" xfId="2" applyFont="1" applyFill="1" applyBorder="1" applyAlignment="1"/>
    <xf numFmtId="0" fontId="1" fillId="2" borderId="0" xfId="6" applyFill="1" applyBorder="1"/>
    <xf numFmtId="165" fontId="18" fillId="5" borderId="26" xfId="6" applyNumberFormat="1" applyFont="1" applyFill="1" applyBorder="1" applyAlignment="1">
      <alignment horizontal="right" vertical="center"/>
    </xf>
    <xf numFmtId="165" fontId="18" fillId="5" borderId="27" xfId="6" applyNumberFormat="1" applyFont="1" applyFill="1" applyBorder="1" applyAlignment="1">
      <alignment horizontal="right" vertical="center"/>
    </xf>
    <xf numFmtId="165" fontId="18" fillId="5" borderId="9" xfId="6" applyNumberFormat="1" applyFont="1" applyFill="1" applyBorder="1" applyAlignment="1">
      <alignment horizontal="right" vertical="center"/>
    </xf>
    <xf numFmtId="164" fontId="18" fillId="6" borderId="9" xfId="2" applyNumberFormat="1" applyFont="1" applyFill="1" applyBorder="1" applyAlignment="1">
      <alignment horizontal="right" vertical="center"/>
    </xf>
    <xf numFmtId="165" fontId="19" fillId="2" borderId="28" xfId="2" applyNumberFormat="1" applyFont="1" applyFill="1" applyBorder="1" applyAlignment="1">
      <alignment horizontal="right" vertical="center"/>
    </xf>
    <xf numFmtId="165" fontId="19" fillId="2" borderId="29" xfId="2" applyNumberFormat="1" applyFont="1" applyFill="1" applyBorder="1" applyAlignment="1">
      <alignment horizontal="right" vertical="center"/>
    </xf>
    <xf numFmtId="165" fontId="19" fillId="2" borderId="17" xfId="2" applyNumberFormat="1" applyFont="1" applyFill="1" applyBorder="1" applyAlignment="1">
      <alignment horizontal="right" vertical="center"/>
    </xf>
    <xf numFmtId="164" fontId="19" fillId="3" borderId="17" xfId="2" applyNumberFormat="1" applyFont="1" applyFill="1" applyBorder="1" applyAlignment="1">
      <alignment horizontal="right" vertical="center"/>
    </xf>
    <xf numFmtId="164" fontId="19" fillId="2" borderId="17" xfId="2" applyNumberFormat="1" applyFont="1" applyFill="1" applyBorder="1" applyAlignment="1">
      <alignment horizontal="right" vertical="center"/>
    </xf>
    <xf numFmtId="165" fontId="18" fillId="4" borderId="28" xfId="2" applyNumberFormat="1" applyFont="1" applyFill="1" applyBorder="1" applyAlignment="1">
      <alignment horizontal="right" vertical="center"/>
    </xf>
    <xf numFmtId="165" fontId="18" fillId="4" borderId="29" xfId="2" applyNumberFormat="1" applyFont="1" applyFill="1" applyBorder="1" applyAlignment="1">
      <alignment horizontal="right" vertical="center"/>
    </xf>
    <xf numFmtId="165" fontId="18" fillId="4" borderId="17" xfId="2" applyNumberFormat="1" applyFont="1" applyFill="1" applyBorder="1" applyAlignment="1">
      <alignment horizontal="right" vertical="center"/>
    </xf>
    <xf numFmtId="164" fontId="18" fillId="4" borderId="17" xfId="2" applyNumberFormat="1" applyFont="1" applyFill="1" applyBorder="1" applyAlignment="1">
      <alignment horizontal="right" vertical="center"/>
    </xf>
    <xf numFmtId="164" fontId="18" fillId="4" borderId="14" xfId="2" applyNumberFormat="1" applyFont="1" applyFill="1" applyBorder="1" applyAlignment="1">
      <alignment horizontal="right" vertical="center"/>
    </xf>
    <xf numFmtId="165" fontId="19" fillId="2" borderId="32" xfId="2" applyNumberFormat="1" applyFont="1" applyFill="1" applyBorder="1" applyAlignment="1">
      <alignment horizontal="right" vertical="center"/>
    </xf>
    <xf numFmtId="0" fontId="19" fillId="2" borderId="13" xfId="2" applyFont="1" applyFill="1" applyBorder="1" applyAlignment="1">
      <alignment horizontal="left" vertical="center" wrapText="1"/>
    </xf>
    <xf numFmtId="165" fontId="19" fillId="2" borderId="12" xfId="2" applyNumberFormat="1" applyFont="1" applyFill="1" applyBorder="1" applyAlignment="1">
      <alignment horizontal="right" vertical="center"/>
    </xf>
    <xf numFmtId="0" fontId="19" fillId="2" borderId="17" xfId="2" applyFont="1" applyFill="1" applyBorder="1" applyAlignment="1">
      <alignment horizontal="left" vertical="center" wrapText="1"/>
    </xf>
    <xf numFmtId="165" fontId="19" fillId="2" borderId="16" xfId="2" applyNumberFormat="1" applyFont="1" applyFill="1" applyBorder="1" applyAlignment="1">
      <alignment horizontal="right" vertical="center"/>
    </xf>
    <xf numFmtId="0" fontId="19" fillId="2" borderId="34" xfId="2" applyFont="1" applyFill="1" applyBorder="1" applyAlignment="1">
      <alignment horizontal="left" vertical="center" wrapText="1"/>
    </xf>
    <xf numFmtId="165" fontId="18" fillId="4" borderId="16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 wrapText="1"/>
    </xf>
    <xf numFmtId="165" fontId="19" fillId="2" borderId="19" xfId="2" applyNumberFormat="1" applyFont="1" applyFill="1" applyBorder="1" applyAlignment="1">
      <alignment horizontal="right" vertical="center"/>
    </xf>
    <xf numFmtId="165" fontId="19" fillId="2" borderId="20" xfId="2" applyNumberFormat="1" applyFont="1" applyFill="1" applyBorder="1" applyAlignment="1">
      <alignment horizontal="right" vertical="center"/>
    </xf>
    <xf numFmtId="164" fontId="19" fillId="3" borderId="20" xfId="2" applyNumberFormat="1" applyFont="1" applyFill="1" applyBorder="1" applyAlignment="1">
      <alignment horizontal="right" vertical="center"/>
    </xf>
    <xf numFmtId="164" fontId="19" fillId="2" borderId="20" xfId="2" applyNumberFormat="1" applyFont="1" applyFill="1" applyBorder="1" applyAlignment="1">
      <alignment horizontal="right" vertical="center"/>
    </xf>
    <xf numFmtId="0" fontId="19" fillId="2" borderId="20" xfId="2" applyFont="1" applyFill="1" applyBorder="1" applyAlignment="1">
      <alignment horizontal="left" vertical="center" wrapText="1"/>
    </xf>
    <xf numFmtId="165" fontId="18" fillId="7" borderId="23" xfId="6" applyNumberFormat="1" applyFont="1" applyFill="1" applyBorder="1" applyAlignment="1">
      <alignment horizontal="center" vertical="center" wrapText="1"/>
    </xf>
    <xf numFmtId="165" fontId="18" fillId="7" borderId="24" xfId="6" applyNumberFormat="1" applyFont="1" applyFill="1" applyBorder="1" applyAlignment="1">
      <alignment horizontal="center" vertical="center" wrapText="1"/>
    </xf>
    <xf numFmtId="0" fontId="18" fillId="7" borderId="24" xfId="6" applyFont="1" applyFill="1" applyBorder="1" applyAlignment="1">
      <alignment horizontal="center" vertical="center" wrapText="1"/>
    </xf>
    <xf numFmtId="0" fontId="18" fillId="7" borderId="25" xfId="6" applyFont="1" applyFill="1" applyBorder="1" applyAlignment="1">
      <alignment horizontal="center" vertical="center" wrapText="1"/>
    </xf>
    <xf numFmtId="165" fontId="29" fillId="2" borderId="0" xfId="6" applyNumberFormat="1" applyFont="1" applyFill="1"/>
    <xf numFmtId="0" fontId="29" fillId="2" borderId="0" xfId="6" applyFont="1" applyFill="1" applyAlignment="1">
      <alignment horizontal="left"/>
    </xf>
    <xf numFmtId="0" fontId="33" fillId="2" borderId="0" xfId="2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165" fontId="28" fillId="6" borderId="1" xfId="4" applyNumberFormat="1" applyFont="1" applyFill="1" applyBorder="1" applyAlignment="1">
      <alignment horizontal="right" vertical="center"/>
    </xf>
    <xf numFmtId="164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/>
    <xf numFmtId="165" fontId="28" fillId="4" borderId="1" xfId="4" applyNumberFormat="1" applyFont="1" applyFill="1" applyBorder="1" applyAlignment="1">
      <alignment horizontal="right" vertical="center"/>
    </xf>
    <xf numFmtId="164" fontId="28" fillId="4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165" fontId="19" fillId="2" borderId="1" xfId="0" applyNumberFormat="1" applyFont="1" applyFill="1" applyBorder="1"/>
    <xf numFmtId="164" fontId="25" fillId="3" borderId="1" xfId="0" applyNumberFormat="1" applyFont="1" applyFill="1" applyBorder="1" applyAlignment="1">
      <alignment horizontal="right"/>
    </xf>
    <xf numFmtId="164" fontId="25" fillId="2" borderId="1" xfId="0" applyNumberFormat="1" applyFont="1" applyFill="1" applyBorder="1" applyAlignment="1">
      <alignment horizontal="right"/>
    </xf>
    <xf numFmtId="164" fontId="25" fillId="2" borderId="1" xfId="0" applyNumberFormat="1" applyFont="1" applyFill="1" applyBorder="1" applyAlignment="1">
      <alignment horizontal="right" indent="1"/>
    </xf>
    <xf numFmtId="0" fontId="25" fillId="2" borderId="1" xfId="0" applyFont="1" applyFill="1" applyBorder="1" applyAlignment="1"/>
    <xf numFmtId="0" fontId="18" fillId="4" borderId="1" xfId="0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vertical="center" wrapText="1"/>
    </xf>
    <xf numFmtId="165" fontId="0" fillId="2" borderId="0" xfId="4" applyNumberFormat="1" applyFont="1" applyFill="1"/>
    <xf numFmtId="165" fontId="21" fillId="6" borderId="1" xfId="0" applyNumberFormat="1" applyFont="1" applyFill="1" applyBorder="1" applyAlignment="1">
      <alignment horizontal="right" vertical="center"/>
    </xf>
    <xf numFmtId="165" fontId="28" fillId="6" borderId="1" xfId="0" applyNumberFormat="1" applyFont="1" applyFill="1" applyBorder="1" applyAlignment="1">
      <alignment horizontal="right" vertical="center"/>
    </xf>
    <xf numFmtId="0" fontId="37" fillId="6" borderId="1" xfId="0" applyFont="1" applyFill="1" applyBorder="1" applyAlignment="1">
      <alignment horizontal="right" vertical="center"/>
    </xf>
    <xf numFmtId="164" fontId="28" fillId="6" borderId="1" xfId="0" applyNumberFormat="1" applyFont="1" applyFill="1" applyBorder="1" applyAlignment="1">
      <alignment horizontal="right" vertical="center"/>
    </xf>
    <xf numFmtId="165" fontId="21" fillId="4" borderId="1" xfId="0" applyNumberFormat="1" applyFont="1" applyFill="1" applyBorder="1" applyAlignment="1">
      <alignment horizontal="right" vertical="center"/>
    </xf>
    <xf numFmtId="165" fontId="28" fillId="4" borderId="1" xfId="0" applyNumberFormat="1" applyFont="1" applyFill="1" applyBorder="1" applyAlignment="1">
      <alignment horizontal="right" vertical="center"/>
    </xf>
    <xf numFmtId="164" fontId="28" fillId="4" borderId="1" xfId="0" applyNumberFormat="1" applyFont="1" applyFill="1" applyBorder="1" applyAlignment="1">
      <alignment horizontal="right" vertical="center"/>
    </xf>
    <xf numFmtId="165" fontId="22" fillId="2" borderId="1" xfId="0" applyNumberFormat="1" applyFont="1" applyFill="1" applyBorder="1" applyAlignment="1">
      <alignment horizontal="right" vertical="center"/>
    </xf>
    <xf numFmtId="165" fontId="25" fillId="2" borderId="1" xfId="0" applyNumberFormat="1" applyFont="1" applyFill="1" applyBorder="1" applyAlignment="1">
      <alignment horizontal="right" vertical="center"/>
    </xf>
    <xf numFmtId="164" fontId="25" fillId="3" borderId="1" xfId="0" applyNumberFormat="1" applyFont="1" applyFill="1" applyBorder="1" applyAlignment="1">
      <alignment horizontal="right" vertical="center"/>
    </xf>
    <xf numFmtId="164" fontId="25" fillId="2" borderId="1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18" fillId="4" borderId="1" xfId="3" applyFont="1" applyFill="1" applyBorder="1" applyAlignment="1">
      <alignment horizontal="center" vertical="center"/>
    </xf>
    <xf numFmtId="0" fontId="0" fillId="2" borderId="0" xfId="0" applyFill="1" applyBorder="1"/>
    <xf numFmtId="164" fontId="0" fillId="2" borderId="0" xfId="0" applyNumberFormat="1" applyFill="1" applyBorder="1"/>
    <xf numFmtId="0" fontId="38" fillId="2" borderId="0" xfId="0" applyFont="1" applyFill="1" applyBorder="1" applyAlignment="1">
      <alignment vertical="center" wrapText="1"/>
    </xf>
    <xf numFmtId="0" fontId="11" fillId="2" borderId="0" xfId="6" applyFont="1" applyFill="1" applyBorder="1"/>
    <xf numFmtId="0" fontId="9" fillId="2" borderId="0" xfId="6" applyFont="1" applyFill="1" applyBorder="1"/>
    <xf numFmtId="0" fontId="7" fillId="2" borderId="0" xfId="2" applyFill="1"/>
    <xf numFmtId="0" fontId="7" fillId="2" borderId="0" xfId="2" applyFill="1" applyAlignment="1">
      <alignment horizontal="left"/>
    </xf>
    <xf numFmtId="165" fontId="7" fillId="2" borderId="0" xfId="4" applyNumberFormat="1" applyFont="1" applyFill="1"/>
    <xf numFmtId="0" fontId="19" fillId="2" borderId="0" xfId="6" applyFont="1" applyFill="1" applyBorder="1"/>
    <xf numFmtId="0" fontId="19" fillId="2" borderId="0" xfId="6" applyFont="1" applyFill="1"/>
    <xf numFmtId="165" fontId="18" fillId="6" borderId="23" xfId="6" applyNumberFormat="1" applyFont="1" applyFill="1" applyBorder="1" applyAlignment="1">
      <alignment horizontal="right" vertical="center"/>
    </xf>
    <xf numFmtId="165" fontId="18" fillId="6" borderId="38" xfId="6" applyNumberFormat="1" applyFont="1" applyFill="1" applyBorder="1" applyAlignment="1">
      <alignment horizontal="right" vertical="center"/>
    </xf>
    <xf numFmtId="165" fontId="18" fillId="6" borderId="24" xfId="6" applyNumberFormat="1" applyFont="1" applyFill="1" applyBorder="1" applyAlignment="1">
      <alignment horizontal="right" vertical="center"/>
    </xf>
    <xf numFmtId="0" fontId="18" fillId="6" borderId="25" xfId="6" applyFont="1" applyFill="1" applyBorder="1" applyAlignment="1">
      <alignment vertical="center" wrapText="1"/>
    </xf>
    <xf numFmtId="0" fontId="19" fillId="2" borderId="0" xfId="6" applyFont="1" applyFill="1" applyBorder="1" applyAlignment="1"/>
    <xf numFmtId="0" fontId="18" fillId="2" borderId="8" xfId="6" applyFont="1" applyFill="1" applyBorder="1" applyAlignment="1">
      <alignment horizontal="right" vertical="center"/>
    </xf>
    <xf numFmtId="0" fontId="18" fillId="2" borderId="9" xfId="6" applyFont="1" applyFill="1" applyBorder="1" applyAlignment="1">
      <alignment horizontal="right" vertical="center"/>
    </xf>
    <xf numFmtId="165" fontId="18" fillId="3" borderId="9" xfId="6" applyNumberFormat="1" applyFont="1" applyFill="1" applyBorder="1" applyAlignment="1">
      <alignment horizontal="right" vertical="center"/>
    </xf>
    <xf numFmtId="165" fontId="18" fillId="2" borderId="9" xfId="6" applyNumberFormat="1" applyFont="1" applyFill="1" applyBorder="1" applyAlignment="1">
      <alignment horizontal="right" vertical="center"/>
    </xf>
    <xf numFmtId="0" fontId="18" fillId="2" borderId="22" xfId="6" applyFont="1" applyFill="1" applyBorder="1" applyAlignment="1">
      <alignment horizontal="left" vertical="center" wrapText="1"/>
    </xf>
    <xf numFmtId="165" fontId="18" fillId="6" borderId="16" xfId="6" applyNumberFormat="1" applyFont="1" applyFill="1" applyBorder="1" applyAlignment="1">
      <alignment horizontal="right" vertical="center"/>
    </xf>
    <xf numFmtId="165" fontId="18" fillId="6" borderId="17" xfId="6" applyNumberFormat="1" applyFont="1" applyFill="1" applyBorder="1" applyAlignment="1">
      <alignment horizontal="right" vertical="center"/>
    </xf>
    <xf numFmtId="164" fontId="18" fillId="6" borderId="17" xfId="6" applyNumberFormat="1" applyFont="1" applyFill="1" applyBorder="1" applyAlignment="1">
      <alignment horizontal="right" vertical="center"/>
    </xf>
    <xf numFmtId="0" fontId="18" fillId="6" borderId="18" xfId="6" applyFont="1" applyFill="1" applyBorder="1" applyAlignment="1">
      <alignment horizontal="left" vertical="center" wrapText="1"/>
    </xf>
    <xf numFmtId="164" fontId="19" fillId="3" borderId="17" xfId="6" applyNumberFormat="1" applyFont="1" applyFill="1" applyBorder="1" applyAlignment="1">
      <alignment horizontal="right" vertical="center"/>
    </xf>
    <xf numFmtId="164" fontId="19" fillId="2" borderId="17" xfId="6" applyNumberFormat="1" applyFont="1" applyFill="1" applyBorder="1" applyAlignment="1">
      <alignment horizontal="right" vertical="center"/>
    </xf>
    <xf numFmtId="0" fontId="19" fillId="2" borderId="18" xfId="6" applyFont="1" applyFill="1" applyBorder="1" applyAlignment="1">
      <alignment horizontal="left" vertical="center"/>
    </xf>
    <xf numFmtId="0" fontId="19" fillId="2" borderId="18" xfId="6" applyFont="1" applyFill="1" applyBorder="1" applyAlignment="1">
      <alignment vertical="center"/>
    </xf>
    <xf numFmtId="164" fontId="19" fillId="3" borderId="20" xfId="6" applyNumberFormat="1" applyFont="1" applyFill="1" applyBorder="1" applyAlignment="1">
      <alignment horizontal="right" vertical="center"/>
    </xf>
    <xf numFmtId="164" fontId="19" fillId="2" borderId="20" xfId="6" applyNumberFormat="1" applyFont="1" applyFill="1" applyBorder="1" applyAlignment="1">
      <alignment horizontal="right" vertical="center"/>
    </xf>
    <xf numFmtId="0" fontId="19" fillId="2" borderId="21" xfId="6" applyFont="1" applyFill="1" applyBorder="1" applyAlignment="1">
      <alignment horizontal="left" vertical="center"/>
    </xf>
    <xf numFmtId="0" fontId="18" fillId="4" borderId="39" xfId="6" applyFont="1" applyFill="1" applyBorder="1" applyAlignment="1">
      <alignment horizontal="center" vertical="center" wrapText="1"/>
    </xf>
    <xf numFmtId="0" fontId="18" fillId="4" borderId="40" xfId="6" applyFont="1" applyFill="1" applyBorder="1" applyAlignment="1">
      <alignment horizontal="center" vertical="center" wrapText="1"/>
    </xf>
    <xf numFmtId="0" fontId="18" fillId="4" borderId="41" xfId="6" applyFont="1" applyFill="1" applyBorder="1" applyAlignment="1">
      <alignment horizontal="center" vertical="center" wrapText="1"/>
    </xf>
    <xf numFmtId="0" fontId="18" fillId="4" borderId="4" xfId="6" applyFont="1" applyFill="1" applyBorder="1" applyAlignment="1">
      <alignment horizontal="center" vertical="center"/>
    </xf>
    <xf numFmtId="0" fontId="39" fillId="2" borderId="0" xfId="6" applyFont="1" applyFill="1" applyBorder="1" applyAlignment="1"/>
    <xf numFmtId="0" fontId="39" fillId="2" borderId="0" xfId="6" applyFont="1" applyFill="1"/>
    <xf numFmtId="0" fontId="37" fillId="2" borderId="0" xfId="6" applyFont="1" applyFill="1"/>
    <xf numFmtId="0" fontId="19" fillId="2" borderId="8" xfId="6" applyFont="1" applyFill="1" applyBorder="1" applyAlignment="1">
      <alignment vertical="center"/>
    </xf>
    <xf numFmtId="165" fontId="18" fillId="3" borderId="9" xfId="6" applyNumberFormat="1" applyFont="1" applyFill="1" applyBorder="1" applyAlignment="1">
      <alignment vertical="center"/>
    </xf>
    <xf numFmtId="0" fontId="18" fillId="2" borderId="22" xfId="6" applyFont="1" applyFill="1" applyBorder="1" applyAlignment="1">
      <alignment vertical="center" wrapText="1"/>
    </xf>
    <xf numFmtId="164" fontId="40" fillId="2" borderId="0" xfId="2" applyNumberFormat="1" applyFont="1" applyFill="1"/>
    <xf numFmtId="0" fontId="19" fillId="2" borderId="18" xfId="2" applyFont="1" applyFill="1" applyBorder="1" applyAlignment="1">
      <alignment horizontal="left" vertical="center"/>
    </xf>
    <xf numFmtId="0" fontId="19" fillId="2" borderId="21" xfId="6" applyFont="1" applyFill="1" applyBorder="1" applyAlignment="1">
      <alignment vertical="center"/>
    </xf>
    <xf numFmtId="0" fontId="18" fillId="4" borderId="42" xfId="6" applyFont="1" applyFill="1" applyBorder="1" applyAlignment="1">
      <alignment horizontal="center" vertical="center" wrapText="1"/>
    </xf>
    <xf numFmtId="0" fontId="18" fillId="2" borderId="0" xfId="6" applyFont="1" applyFill="1" applyBorder="1" applyAlignment="1">
      <alignment vertical="center" wrapText="1"/>
    </xf>
    <xf numFmtId="0" fontId="41" fillId="2" borderId="0" xfId="2" applyFont="1" applyFill="1"/>
    <xf numFmtId="0" fontId="41" fillId="2" borderId="0" xfId="2" applyFont="1" applyFill="1" applyAlignment="1">
      <alignment horizontal="left"/>
    </xf>
    <xf numFmtId="0" fontId="42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left"/>
    </xf>
    <xf numFmtId="0" fontId="9" fillId="2" borderId="0" xfId="2" applyFont="1" applyFill="1"/>
    <xf numFmtId="0" fontId="12" fillId="2" borderId="0" xfId="7" applyFont="1" applyFill="1"/>
    <xf numFmtId="0" fontId="12" fillId="2" borderId="0" xfId="7" applyFont="1" applyFill="1" applyBorder="1"/>
    <xf numFmtId="0" fontId="12" fillId="2" borderId="0" xfId="7" applyFont="1" applyFill="1" applyBorder="1" applyAlignment="1">
      <alignment horizontal="left" vertical="center"/>
    </xf>
    <xf numFmtId="0" fontId="12" fillId="2" borderId="0" xfId="7" applyFont="1" applyFill="1" applyAlignment="1">
      <alignment horizontal="left" vertical="center"/>
    </xf>
    <xf numFmtId="165" fontId="18" fillId="6" borderId="1" xfId="2" applyNumberFormat="1" applyFont="1" applyFill="1" applyBorder="1" applyAlignment="1">
      <alignment horizontal="right" vertical="center" wrapText="1"/>
    </xf>
    <xf numFmtId="165" fontId="18" fillId="6" borderId="1" xfId="4" applyNumberFormat="1" applyFont="1" applyFill="1" applyBorder="1" applyAlignment="1">
      <alignment horizontal="right" vertical="center" wrapText="1"/>
    </xf>
    <xf numFmtId="3" fontId="18" fillId="6" borderId="1" xfId="2" applyNumberFormat="1" applyFont="1" applyFill="1" applyBorder="1" applyAlignment="1">
      <alignment horizontal="right" vertical="center" wrapText="1"/>
    </xf>
    <xf numFmtId="165" fontId="19" fillId="2" borderId="1" xfId="2" applyNumberFormat="1" applyFont="1" applyFill="1" applyBorder="1" applyAlignment="1">
      <alignment horizontal="right" vertical="center" wrapText="1"/>
    </xf>
    <xf numFmtId="165" fontId="19" fillId="2" borderId="1" xfId="4" applyNumberFormat="1" applyFont="1" applyFill="1" applyBorder="1" applyAlignment="1">
      <alignment horizontal="right" vertical="center" wrapText="1"/>
    </xf>
    <xf numFmtId="3" fontId="19" fillId="3" borderId="1" xfId="2" applyNumberFormat="1" applyFont="1" applyFill="1" applyBorder="1" applyAlignment="1">
      <alignment horizontal="right" vertical="center" wrapText="1"/>
    </xf>
    <xf numFmtId="3" fontId="19" fillId="2" borderId="1" xfId="2" applyNumberFormat="1" applyFont="1" applyFill="1" applyBorder="1" applyAlignment="1">
      <alignment horizontal="right" vertical="center" wrapText="1"/>
    </xf>
    <xf numFmtId="0" fontId="35" fillId="2" borderId="0" xfId="0" applyFont="1" applyFill="1" applyBorder="1" applyAlignment="1">
      <alignment vertical="center"/>
    </xf>
    <xf numFmtId="165" fontId="18" fillId="4" borderId="1" xfId="2" applyNumberFormat="1" applyFont="1" applyFill="1" applyBorder="1" applyAlignment="1">
      <alignment horizontal="right" vertical="center" wrapText="1"/>
    </xf>
    <xf numFmtId="165" fontId="18" fillId="4" borderId="1" xfId="4" applyNumberFormat="1" applyFont="1" applyFill="1" applyBorder="1" applyAlignment="1">
      <alignment horizontal="right" vertical="center" wrapText="1"/>
    </xf>
    <xf numFmtId="3" fontId="18" fillId="4" borderId="1" xfId="2" applyNumberFormat="1" applyFont="1" applyFill="1" applyBorder="1" applyAlignment="1">
      <alignment horizontal="right" vertical="center" wrapText="1"/>
    </xf>
    <xf numFmtId="0" fontId="19" fillId="2" borderId="3" xfId="2" applyFont="1" applyFill="1" applyBorder="1" applyAlignment="1">
      <alignment horizontal="left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wrapText="1"/>
    </xf>
    <xf numFmtId="0" fontId="18" fillId="2" borderId="3" xfId="2" applyFont="1" applyFill="1" applyBorder="1" applyAlignment="1">
      <alignment horizontal="center" vertical="center"/>
    </xf>
    <xf numFmtId="3" fontId="19" fillId="2" borderId="1" xfId="2" applyNumberFormat="1" applyFont="1" applyFill="1" applyBorder="1" applyAlignment="1">
      <alignment vertical="center" wrapText="1"/>
    </xf>
    <xf numFmtId="0" fontId="11" fillId="2" borderId="0" xfId="7" applyFont="1" applyFill="1" applyAlignment="1">
      <alignment horizontal="left" vertical="center"/>
    </xf>
    <xf numFmtId="0" fontId="9" fillId="2" borderId="0" xfId="7" applyFont="1" applyFill="1" applyAlignment="1">
      <alignment horizontal="left"/>
    </xf>
    <xf numFmtId="0" fontId="7" fillId="2" borderId="0" xfId="2" applyFill="1" applyAlignment="1"/>
    <xf numFmtId="0" fontId="9" fillId="2" borderId="0" xfId="2" applyFont="1" applyFill="1" applyAlignment="1"/>
    <xf numFmtId="0" fontId="37" fillId="2" borderId="0" xfId="2" applyFont="1" applyFill="1" applyAlignment="1"/>
    <xf numFmtId="0" fontId="11" fillId="2" borderId="0" xfId="2" applyFont="1" applyFill="1" applyAlignment="1"/>
    <xf numFmtId="0" fontId="18" fillId="7" borderId="1" xfId="2" applyFont="1" applyFill="1" applyBorder="1" applyAlignment="1">
      <alignment horizontal="center" vertical="center"/>
    </xf>
    <xf numFmtId="0" fontId="18" fillId="7" borderId="1" xfId="2" applyFont="1" applyFill="1" applyBorder="1" applyAlignment="1">
      <alignment horizontal="center" vertical="center" wrapText="1"/>
    </xf>
    <xf numFmtId="0" fontId="18" fillId="4" borderId="1" xfId="6" applyFont="1" applyFill="1" applyBorder="1" applyAlignment="1">
      <alignment horizontal="center" vertical="center" wrapText="1"/>
    </xf>
    <xf numFmtId="165" fontId="7" fillId="2" borderId="0" xfId="8" applyNumberFormat="1" applyFont="1" applyFill="1" applyAlignment="1"/>
    <xf numFmtId="0" fontId="19" fillId="2" borderId="1" xfId="2" applyFont="1" applyFill="1" applyBorder="1" applyAlignment="1">
      <alignment horizontal="left" vertical="center"/>
    </xf>
    <xf numFmtId="165" fontId="19" fillId="2" borderId="1" xfId="2" applyNumberFormat="1" applyFont="1" applyFill="1" applyBorder="1" applyAlignment="1">
      <alignment horizontal="right" vertical="center"/>
    </xf>
    <xf numFmtId="164" fontId="18" fillId="4" borderId="1" xfId="2" applyNumberFormat="1" applyFont="1" applyFill="1" applyBorder="1" applyAlignment="1">
      <alignment horizontal="right" vertical="center"/>
    </xf>
    <xf numFmtId="165" fontId="18" fillId="4" borderId="1" xfId="2" applyNumberFormat="1" applyFont="1" applyFill="1" applyBorder="1" applyAlignment="1">
      <alignment horizontal="right" vertical="center"/>
    </xf>
    <xf numFmtId="0" fontId="19" fillId="2" borderId="3" xfId="2" applyFont="1" applyFill="1" applyBorder="1" applyAlignment="1">
      <alignment horizontal="left" vertical="center"/>
    </xf>
    <xf numFmtId="164" fontId="18" fillId="5" borderId="1" xfId="2" applyNumberFormat="1" applyFont="1" applyFill="1" applyBorder="1" applyAlignment="1">
      <alignment horizontal="right" vertical="center"/>
    </xf>
    <xf numFmtId="165" fontId="18" fillId="5" borderId="1" xfId="2" applyNumberFormat="1" applyFont="1" applyFill="1" applyBorder="1" applyAlignment="1">
      <alignment horizontal="right" vertical="center"/>
    </xf>
    <xf numFmtId="165" fontId="7" fillId="2" borderId="0" xfId="2" applyNumberFormat="1" applyFill="1" applyAlignment="1"/>
    <xf numFmtId="0" fontId="18" fillId="4" borderId="1" xfId="2" applyFont="1" applyFill="1" applyBorder="1" applyAlignment="1">
      <alignment horizontal="center" vertical="center" wrapText="1"/>
    </xf>
    <xf numFmtId="0" fontId="18" fillId="4" borderId="1" xfId="2" applyNumberFormat="1" applyFont="1" applyFill="1" applyBorder="1" applyAlignment="1">
      <alignment horizontal="center" vertical="center"/>
    </xf>
    <xf numFmtId="164" fontId="18" fillId="4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left"/>
    </xf>
    <xf numFmtId="164" fontId="18" fillId="6" borderId="1" xfId="6" applyNumberFormat="1" applyFont="1" applyFill="1" applyBorder="1" applyAlignment="1">
      <alignment horizontal="right" vertical="center"/>
    </xf>
    <xf numFmtId="165" fontId="18" fillId="6" borderId="1" xfId="6" applyNumberFormat="1" applyFont="1" applyFill="1" applyBorder="1" applyAlignment="1">
      <alignment horizontal="right" vertical="center"/>
    </xf>
    <xf numFmtId="0" fontId="43" fillId="2" borderId="0" xfId="2" applyFont="1" applyFill="1" applyBorder="1" applyAlignment="1">
      <alignment vertical="center" wrapText="1"/>
    </xf>
    <xf numFmtId="0" fontId="12" fillId="2" borderId="0" xfId="6" applyFont="1" applyFill="1" applyAlignment="1">
      <alignment vertical="center"/>
    </xf>
    <xf numFmtId="0" fontId="15" fillId="2" borderId="0" xfId="6" applyFont="1" applyFill="1" applyAlignment="1"/>
    <xf numFmtId="0" fontId="15" fillId="2" borderId="0" xfId="6" applyFont="1" applyFill="1"/>
    <xf numFmtId="0" fontId="11" fillId="2" borderId="0" xfId="6" applyFont="1" applyFill="1" applyAlignment="1">
      <alignment vertical="center"/>
    </xf>
    <xf numFmtId="0" fontId="18" fillId="4" borderId="1" xfId="2" applyNumberFormat="1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vertical="center"/>
    </xf>
    <xf numFmtId="3" fontId="19" fillId="2" borderId="1" xfId="6" applyNumberFormat="1" applyFont="1" applyFill="1" applyBorder="1" applyAlignment="1">
      <alignment horizontal="right" vertical="center"/>
    </xf>
    <xf numFmtId="3" fontId="19" fillId="2" borderId="1" xfId="6" applyNumberFormat="1" applyFont="1" applyFill="1" applyBorder="1" applyAlignment="1">
      <alignment vertical="center"/>
    </xf>
    <xf numFmtId="3" fontId="19" fillId="3" borderId="1" xfId="6" applyNumberFormat="1" applyFont="1" applyFill="1" applyBorder="1" applyAlignment="1">
      <alignment vertical="center"/>
    </xf>
    <xf numFmtId="165" fontId="19" fillId="2" borderId="1" xfId="6" applyNumberFormat="1" applyFont="1" applyFill="1" applyBorder="1" applyAlignment="1">
      <alignment horizontal="right" vertical="center"/>
    </xf>
    <xf numFmtId="0" fontId="18" fillId="6" borderId="1" xfId="6" applyFont="1" applyFill="1" applyBorder="1" applyAlignment="1">
      <alignment vertical="center"/>
    </xf>
    <xf numFmtId="3" fontId="18" fillId="6" borderId="1" xfId="6" applyNumberFormat="1" applyFont="1" applyFill="1" applyBorder="1" applyAlignment="1">
      <alignment horizontal="right" vertical="center"/>
    </xf>
    <xf numFmtId="3" fontId="18" fillId="6" borderId="1" xfId="6" applyNumberFormat="1" applyFont="1" applyFill="1" applyBorder="1" applyAlignment="1">
      <alignment vertical="center"/>
    </xf>
    <xf numFmtId="3" fontId="18" fillId="5" borderId="1" xfId="6" applyNumberFormat="1" applyFont="1" applyFill="1" applyBorder="1" applyAlignment="1">
      <alignment vertical="center"/>
    </xf>
    <xf numFmtId="165" fontId="18" fillId="5" borderId="1" xfId="6" applyNumberFormat="1" applyFont="1" applyFill="1" applyBorder="1" applyAlignment="1">
      <alignment vertical="center"/>
    </xf>
    <xf numFmtId="0" fontId="15" fillId="2" borderId="0" xfId="6" applyFont="1" applyFill="1" applyAlignment="1">
      <alignment horizontal="left"/>
    </xf>
    <xf numFmtId="0" fontId="44" fillId="2" borderId="0" xfId="9" applyFont="1" applyFill="1" applyBorder="1" applyAlignment="1">
      <alignment horizontal="center" vertical="center"/>
    </xf>
    <xf numFmtId="165" fontId="15" fillId="2" borderId="0" xfId="6" applyNumberFormat="1" applyFont="1" applyFill="1" applyBorder="1" applyAlignment="1"/>
    <xf numFmtId="0" fontId="11" fillId="2" borderId="0" xfId="6" applyFont="1" applyFill="1" applyAlignment="1"/>
    <xf numFmtId="0" fontId="15" fillId="2" borderId="0" xfId="6" applyFont="1" applyFill="1" applyBorder="1" applyAlignment="1"/>
    <xf numFmtId="0" fontId="18" fillId="7" borderId="1" xfId="6" applyFont="1" applyFill="1" applyBorder="1" applyAlignment="1">
      <alignment horizontal="center" vertical="center" wrapText="1"/>
    </xf>
    <xf numFmtId="165" fontId="18" fillId="7" borderId="1" xfId="6" applyNumberFormat="1" applyFont="1" applyFill="1" applyBorder="1" applyAlignment="1">
      <alignment horizontal="center" vertical="center" wrapText="1"/>
    </xf>
    <xf numFmtId="0" fontId="25" fillId="2" borderId="1" xfId="6" applyFont="1" applyFill="1" applyBorder="1" applyAlignment="1">
      <alignment horizontal="left" vertical="center"/>
    </xf>
    <xf numFmtId="164" fontId="25" fillId="2" borderId="1" xfId="6" applyNumberFormat="1" applyFont="1" applyFill="1" applyBorder="1" applyAlignment="1">
      <alignment vertical="center"/>
    </xf>
    <xf numFmtId="164" fontId="25" fillId="3" borderId="1" xfId="6" applyNumberFormat="1" applyFont="1" applyFill="1" applyBorder="1" applyAlignment="1">
      <alignment vertical="center"/>
    </xf>
    <xf numFmtId="165" fontId="25" fillId="2" borderId="1" xfId="6" applyNumberFormat="1" applyFont="1" applyFill="1" applyBorder="1" applyAlignment="1">
      <alignment vertical="center"/>
    </xf>
    <xf numFmtId="164" fontId="28" fillId="4" borderId="1" xfId="6" applyNumberFormat="1" applyFont="1" applyFill="1" applyBorder="1" applyAlignment="1">
      <alignment vertical="center"/>
    </xf>
    <xf numFmtId="165" fontId="28" fillId="4" borderId="1" xfId="6" applyNumberFormat="1" applyFont="1" applyFill="1" applyBorder="1" applyAlignment="1">
      <alignment vertical="center"/>
    </xf>
    <xf numFmtId="0" fontId="19" fillId="2" borderId="1" xfId="6" applyFont="1" applyFill="1" applyBorder="1" applyAlignment="1">
      <alignment horizontal="left" vertical="center"/>
    </xf>
    <xf numFmtId="164" fontId="18" fillId="5" borderId="1" xfId="6" applyNumberFormat="1" applyFont="1" applyFill="1" applyBorder="1" applyAlignment="1">
      <alignment vertical="center"/>
    </xf>
    <xf numFmtId="0" fontId="3" fillId="2" borderId="0" xfId="10" applyFill="1"/>
    <xf numFmtId="0" fontId="38" fillId="2" borderId="0" xfId="10" applyFont="1" applyFill="1" applyBorder="1" applyAlignment="1">
      <alignment horizontal="left" vertical="justify"/>
    </xf>
    <xf numFmtId="0" fontId="18" fillId="4" borderId="1" xfId="10" applyFont="1" applyFill="1" applyBorder="1" applyAlignment="1">
      <alignment horizontal="center" vertical="center" wrapText="1"/>
    </xf>
    <xf numFmtId="0" fontId="18" fillId="4" borderId="1" xfId="11" applyFont="1" applyFill="1" applyBorder="1" applyAlignment="1">
      <alignment horizontal="center" vertical="center" wrapText="1"/>
    </xf>
    <xf numFmtId="0" fontId="25" fillId="2" borderId="1" xfId="10" applyFont="1" applyFill="1" applyBorder="1" applyAlignment="1">
      <alignment horizontal="left" vertical="center"/>
    </xf>
    <xf numFmtId="164" fontId="25" fillId="2" borderId="1" xfId="10" applyNumberFormat="1" applyFont="1" applyFill="1" applyBorder="1" applyAlignment="1">
      <alignment horizontal="right" vertical="center"/>
    </xf>
    <xf numFmtId="164" fontId="25" fillId="3" borderId="1" xfId="10" applyNumberFormat="1" applyFont="1" applyFill="1" applyBorder="1" applyAlignment="1">
      <alignment horizontal="right" vertical="center"/>
    </xf>
    <xf numFmtId="165" fontId="25" fillId="2" borderId="1" xfId="10" applyNumberFormat="1" applyFont="1" applyFill="1" applyBorder="1" applyAlignment="1">
      <alignment horizontal="right" vertical="center"/>
    </xf>
    <xf numFmtId="165" fontId="25" fillId="2" borderId="1" xfId="12" applyNumberFormat="1" applyFont="1" applyFill="1" applyBorder="1" applyAlignment="1">
      <alignment horizontal="right" vertical="center"/>
    </xf>
    <xf numFmtId="0" fontId="18" fillId="4" borderId="1" xfId="10" applyFont="1" applyFill="1" applyBorder="1" applyAlignment="1">
      <alignment horizontal="justify" vertical="justify"/>
    </xf>
    <xf numFmtId="164" fontId="28" fillId="4" borderId="1" xfId="10" applyNumberFormat="1" applyFont="1" applyFill="1" applyBorder="1" applyAlignment="1">
      <alignment horizontal="right" vertical="center"/>
    </xf>
    <xf numFmtId="165" fontId="28" fillId="4" borderId="1" xfId="10" applyNumberFormat="1" applyFont="1" applyFill="1" applyBorder="1" applyAlignment="1">
      <alignment horizontal="right" vertical="center"/>
    </xf>
    <xf numFmtId="165" fontId="28" fillId="4" borderId="1" xfId="12" applyNumberFormat="1" applyFont="1" applyFill="1" applyBorder="1" applyAlignment="1">
      <alignment horizontal="right" vertical="center"/>
    </xf>
    <xf numFmtId="0" fontId="28" fillId="6" borderId="1" xfId="10" applyFont="1" applyFill="1" applyBorder="1" applyAlignment="1">
      <alignment horizontal="justify" vertical="justify"/>
    </xf>
    <xf numFmtId="164" fontId="28" fillId="6" borderId="1" xfId="10" applyNumberFormat="1" applyFont="1" applyFill="1" applyBorder="1" applyAlignment="1">
      <alignment horizontal="right" vertical="center"/>
    </xf>
    <xf numFmtId="165" fontId="28" fillId="6" borderId="1" xfId="10" applyNumberFormat="1" applyFont="1" applyFill="1" applyBorder="1" applyAlignment="1">
      <alignment horizontal="right" vertical="center"/>
    </xf>
    <xf numFmtId="165" fontId="28" fillId="6" borderId="1" xfId="12" applyNumberFormat="1" applyFont="1" applyFill="1" applyBorder="1" applyAlignment="1">
      <alignment horizontal="right" vertical="center"/>
    </xf>
    <xf numFmtId="0" fontId="26" fillId="2" borderId="0" xfId="9" applyFont="1" applyFill="1" applyBorder="1" applyAlignment="1">
      <alignment vertical="center" wrapText="1"/>
    </xf>
    <xf numFmtId="0" fontId="35" fillId="0" borderId="0" xfId="6" applyFont="1" applyAlignment="1"/>
    <xf numFmtId="164" fontId="3" fillId="2" borderId="0" xfId="10" applyNumberFormat="1" applyFont="1" applyFill="1" applyAlignment="1"/>
    <xf numFmtId="0" fontId="3" fillId="2" borderId="0" xfId="10" applyFont="1" applyFill="1" applyAlignment="1"/>
    <xf numFmtId="0" fontId="3" fillId="2" borderId="0" xfId="10" applyFill="1" applyAlignment="1"/>
    <xf numFmtId="0" fontId="38" fillId="2" borderId="0" xfId="10" applyFont="1" applyFill="1" applyBorder="1" applyAlignment="1">
      <alignment vertical="center" wrapText="1"/>
    </xf>
    <xf numFmtId="164" fontId="18" fillId="4" borderId="1" xfId="10" applyNumberFormat="1" applyFont="1" applyFill="1" applyBorder="1" applyAlignment="1">
      <alignment horizontal="right" vertical="center"/>
    </xf>
    <xf numFmtId="165" fontId="18" fillId="4" borderId="1" xfId="10" applyNumberFormat="1" applyFont="1" applyFill="1" applyBorder="1" applyAlignment="1">
      <alignment horizontal="right" vertical="center"/>
    </xf>
    <xf numFmtId="165" fontId="18" fillId="6" borderId="1" xfId="10" applyNumberFormat="1" applyFont="1" applyFill="1" applyBorder="1" applyAlignment="1">
      <alignment horizontal="right" vertical="center"/>
    </xf>
    <xf numFmtId="0" fontId="3" fillId="2" borderId="0" xfId="10" applyFill="1" applyBorder="1"/>
    <xf numFmtId="0" fontId="15" fillId="2" borderId="0" xfId="7" applyFont="1" applyFill="1"/>
    <xf numFmtId="3" fontId="15" fillId="2" borderId="0" xfId="7" applyNumberFormat="1" applyFont="1" applyFill="1"/>
    <xf numFmtId="165" fontId="15" fillId="2" borderId="0" xfId="7" applyNumberFormat="1" applyFont="1" applyFill="1"/>
    <xf numFmtId="0" fontId="14" fillId="2" borderId="0" xfId="7" applyFont="1" applyFill="1"/>
    <xf numFmtId="0" fontId="18" fillId="4" borderId="5" xfId="9" applyFont="1" applyFill="1" applyBorder="1" applyAlignment="1">
      <alignment horizontal="center" vertical="center" wrapText="1"/>
    </xf>
    <xf numFmtId="0" fontId="28" fillId="4" borderId="1" xfId="9" applyFont="1" applyFill="1" applyBorder="1" applyAlignment="1">
      <alignment horizontal="center" vertical="center" wrapText="1"/>
    </xf>
    <xf numFmtId="3" fontId="48" fillId="2" borderId="1" xfId="7" applyNumberFormat="1" applyFont="1" applyFill="1" applyBorder="1" applyAlignment="1">
      <alignment horizontal="left" vertical="center"/>
    </xf>
    <xf numFmtId="3" fontId="25" fillId="2" borderId="1" xfId="7" applyNumberFormat="1" applyFont="1" applyFill="1" applyBorder="1" applyAlignment="1">
      <alignment horizontal="right" vertical="center"/>
    </xf>
    <xf numFmtId="3" fontId="25" fillId="3" borderId="1" xfId="7" applyNumberFormat="1" applyFont="1" applyFill="1" applyBorder="1" applyAlignment="1">
      <alignment horizontal="right" vertical="center"/>
    </xf>
    <xf numFmtId="165" fontId="25" fillId="2" borderId="1" xfId="7" applyNumberFormat="1" applyFont="1" applyFill="1" applyBorder="1" applyAlignment="1">
      <alignment horizontal="right" vertical="center"/>
    </xf>
    <xf numFmtId="3" fontId="28" fillId="4" borderId="1" xfId="7" applyNumberFormat="1" applyFont="1" applyFill="1" applyBorder="1" applyAlignment="1">
      <alignment horizontal="right" vertical="center"/>
    </xf>
    <xf numFmtId="165" fontId="28" fillId="4" borderId="1" xfId="7" applyNumberFormat="1" applyFont="1" applyFill="1" applyBorder="1" applyAlignment="1">
      <alignment horizontal="right" vertical="center"/>
    </xf>
    <xf numFmtId="3" fontId="48" fillId="2" borderId="3" xfId="7" applyNumberFormat="1" applyFont="1" applyFill="1" applyBorder="1" applyAlignment="1">
      <alignment horizontal="left" vertical="center"/>
    </xf>
    <xf numFmtId="0" fontId="47" fillId="2" borderId="1" xfId="7" applyFont="1" applyFill="1" applyBorder="1" applyAlignment="1">
      <alignment horizontal="center" vertical="center" wrapText="1"/>
    </xf>
    <xf numFmtId="0" fontId="28" fillId="2" borderId="3" xfId="9" applyFont="1" applyFill="1" applyBorder="1" applyAlignment="1">
      <alignment horizontal="center" vertical="center" wrapText="1"/>
    </xf>
    <xf numFmtId="3" fontId="28" fillId="6" borderId="1" xfId="7" applyNumberFormat="1" applyFont="1" applyFill="1" applyBorder="1" applyAlignment="1">
      <alignment horizontal="right" vertical="center"/>
    </xf>
    <xf numFmtId="165" fontId="28" fillId="6" borderId="1" xfId="7" applyNumberFormat="1" applyFont="1" applyFill="1" applyBorder="1" applyAlignment="1">
      <alignment horizontal="right" vertical="center"/>
    </xf>
    <xf numFmtId="0" fontId="52" fillId="2" borderId="0" xfId="14" applyFont="1" applyFill="1" applyAlignment="1">
      <alignment vertical="center"/>
    </xf>
    <xf numFmtId="0" fontId="11" fillId="2" borderId="0" xfId="15" applyFont="1" applyFill="1" applyAlignment="1">
      <alignment vertical="center"/>
    </xf>
    <xf numFmtId="0" fontId="51" fillId="2" borderId="0" xfId="13" applyFont="1" applyFill="1" applyBorder="1" applyAlignment="1">
      <alignment horizontal="left" vertical="center"/>
    </xf>
    <xf numFmtId="0" fontId="52" fillId="2" borderId="0" xfId="13" applyFont="1" applyFill="1" applyAlignment="1">
      <alignment vertical="center"/>
    </xf>
    <xf numFmtId="0" fontId="21" fillId="4" borderId="1" xfId="16" applyFont="1" applyFill="1" applyBorder="1" applyAlignment="1">
      <alignment horizontal="center" vertical="center"/>
    </xf>
    <xf numFmtId="165" fontId="52" fillId="2" borderId="0" xfId="4" applyNumberFormat="1" applyFont="1" applyFill="1" applyAlignment="1">
      <alignment vertical="center"/>
    </xf>
    <xf numFmtId="0" fontId="22" fillId="2" borderId="1" xfId="16" applyFont="1" applyFill="1" applyBorder="1" applyAlignment="1">
      <alignment horizontal="left" vertical="center"/>
    </xf>
    <xf numFmtId="3" fontId="22" fillId="2" borderId="1" xfId="16" applyNumberFormat="1" applyFont="1" applyFill="1" applyBorder="1" applyAlignment="1">
      <alignment horizontal="right" vertical="center"/>
    </xf>
    <xf numFmtId="165" fontId="22" fillId="2" borderId="1" xfId="16" applyNumberFormat="1" applyFont="1" applyFill="1" applyBorder="1" applyAlignment="1">
      <alignment horizontal="right" vertical="center"/>
    </xf>
    <xf numFmtId="3" fontId="22" fillId="3" borderId="1" xfId="16" applyNumberFormat="1" applyFont="1" applyFill="1" applyBorder="1" applyAlignment="1">
      <alignment horizontal="right" vertical="center"/>
    </xf>
    <xf numFmtId="165" fontId="22" fillId="3" borderId="1" xfId="16" applyNumberFormat="1" applyFont="1" applyFill="1" applyBorder="1" applyAlignment="1">
      <alignment horizontal="right" vertical="center"/>
    </xf>
    <xf numFmtId="165" fontId="22" fillId="2" borderId="1" xfId="12" applyNumberFormat="1" applyFont="1" applyFill="1" applyBorder="1" applyAlignment="1">
      <alignment horizontal="right" vertical="center"/>
    </xf>
    <xf numFmtId="165" fontId="22" fillId="3" borderId="1" xfId="12" applyNumberFormat="1" applyFont="1" applyFill="1" applyBorder="1" applyAlignment="1">
      <alignment horizontal="right" vertical="center"/>
    </xf>
    <xf numFmtId="0" fontId="21" fillId="6" borderId="1" xfId="16" applyFont="1" applyFill="1" applyBorder="1" applyAlignment="1">
      <alignment horizontal="left" vertical="center"/>
    </xf>
    <xf numFmtId="3" fontId="21" fillId="6" borderId="1" xfId="16" applyNumberFormat="1" applyFont="1" applyFill="1" applyBorder="1" applyAlignment="1">
      <alignment horizontal="right" vertical="center"/>
    </xf>
    <xf numFmtId="165" fontId="21" fillId="6" borderId="1" xfId="16" applyNumberFormat="1" applyFont="1" applyFill="1" applyBorder="1" applyAlignment="1">
      <alignment horizontal="right" vertical="center"/>
    </xf>
    <xf numFmtId="3" fontId="52" fillId="2" borderId="0" xfId="14" applyNumberFormat="1" applyFont="1" applyFill="1" applyAlignment="1">
      <alignment vertical="center"/>
    </xf>
    <xf numFmtId="0" fontId="54" fillId="2" borderId="0" xfId="13" applyFont="1" applyFill="1" applyBorder="1" applyAlignment="1">
      <alignment horizontal="left" vertical="center"/>
    </xf>
    <xf numFmtId="0" fontId="52" fillId="2" borderId="0" xfId="9" applyFont="1" applyFill="1" applyAlignment="1">
      <alignment vertical="center"/>
    </xf>
    <xf numFmtId="165" fontId="6" fillId="2" borderId="0" xfId="12" applyNumberFormat="1" applyFont="1" applyFill="1"/>
    <xf numFmtId="0" fontId="9" fillId="2" borderId="0" xfId="7" applyFont="1" applyFill="1"/>
    <xf numFmtId="0" fontId="25" fillId="2" borderId="0" xfId="7" applyFont="1" applyFill="1"/>
    <xf numFmtId="164" fontId="25" fillId="2" borderId="0" xfId="7" applyNumberFormat="1" applyFont="1" applyFill="1"/>
    <xf numFmtId="165" fontId="25" fillId="2" borderId="0" xfId="7" applyNumberFormat="1" applyFont="1" applyFill="1"/>
    <xf numFmtId="0" fontId="11" fillId="2" borderId="0" xfId="7" applyFont="1" applyFill="1"/>
    <xf numFmtId="0" fontId="19" fillId="2" borderId="0" xfId="7" applyFont="1" applyFill="1"/>
    <xf numFmtId="0" fontId="18" fillId="4" borderId="1" xfId="7" applyFont="1" applyFill="1" applyBorder="1" applyAlignment="1">
      <alignment horizontal="center" vertical="center"/>
    </xf>
    <xf numFmtId="0" fontId="18" fillId="4" borderId="1" xfId="7" applyFont="1" applyFill="1" applyBorder="1" applyAlignment="1">
      <alignment horizontal="center" vertical="center" wrapText="1"/>
    </xf>
    <xf numFmtId="0" fontId="19" fillId="2" borderId="1" xfId="7" applyFont="1" applyFill="1" applyBorder="1" applyAlignment="1">
      <alignment horizontal="left" vertical="center"/>
    </xf>
    <xf numFmtId="164" fontId="19" fillId="2" borderId="1" xfId="7" applyNumberFormat="1" applyFont="1" applyFill="1" applyBorder="1" applyAlignment="1">
      <alignment horizontal="right" vertical="center"/>
    </xf>
    <xf numFmtId="164" fontId="19" fillId="3" borderId="1" xfId="7" applyNumberFormat="1" applyFont="1" applyFill="1" applyBorder="1" applyAlignment="1">
      <alignment horizontal="right" vertical="center"/>
    </xf>
    <xf numFmtId="165" fontId="19" fillId="2" borderId="1" xfId="7" applyNumberFormat="1" applyFont="1" applyFill="1" applyBorder="1" applyAlignment="1">
      <alignment horizontal="right" vertical="center"/>
    </xf>
    <xf numFmtId="164" fontId="19" fillId="0" borderId="1" xfId="7" applyNumberFormat="1" applyFont="1" applyFill="1" applyBorder="1" applyAlignment="1">
      <alignment horizontal="right" vertical="center"/>
    </xf>
    <xf numFmtId="0" fontId="18" fillId="4" borderId="1" xfId="7" applyFont="1" applyFill="1" applyBorder="1" applyAlignment="1">
      <alignment horizontal="left" vertical="center"/>
    </xf>
    <xf numFmtId="164" fontId="18" fillId="4" borderId="1" xfId="7" applyNumberFormat="1" applyFont="1" applyFill="1" applyBorder="1" applyAlignment="1">
      <alignment horizontal="right" vertical="center"/>
    </xf>
    <xf numFmtId="165" fontId="18" fillId="4" borderId="1" xfId="7" applyNumberFormat="1" applyFont="1" applyFill="1" applyBorder="1" applyAlignment="1">
      <alignment horizontal="right" vertical="center"/>
    </xf>
    <xf numFmtId="0" fontId="18" fillId="6" borderId="1" xfId="7" applyFont="1" applyFill="1" applyBorder="1" applyAlignment="1">
      <alignment horizontal="left" vertical="center"/>
    </xf>
    <xf numFmtId="164" fontId="18" fillId="6" borderId="1" xfId="7" applyNumberFormat="1" applyFont="1" applyFill="1" applyBorder="1" applyAlignment="1">
      <alignment horizontal="right" vertical="center"/>
    </xf>
    <xf numFmtId="165" fontId="18" fillId="6" borderId="1" xfId="7" applyNumberFormat="1" applyFont="1" applyFill="1" applyBorder="1" applyAlignment="1">
      <alignment horizontal="right" vertical="center"/>
    </xf>
    <xf numFmtId="0" fontId="24" fillId="2" borderId="0" xfId="6" applyNumberFormat="1" applyFont="1" applyFill="1" applyAlignment="1"/>
    <xf numFmtId="0" fontId="1" fillId="2" borderId="0" xfId="6" applyNumberFormat="1" applyFill="1"/>
    <xf numFmtId="0" fontId="24" fillId="2" borderId="0" xfId="6" applyFont="1" applyFill="1" applyAlignment="1"/>
    <xf numFmtId="0" fontId="4" fillId="2" borderId="0" xfId="0" applyFont="1" applyFill="1" applyAlignment="1">
      <alignment horizontal="center" vertical="center" wrapText="1"/>
    </xf>
    <xf numFmtId="0" fontId="19" fillId="0" borderId="1" xfId="6" applyFont="1" applyFill="1" applyBorder="1" applyAlignment="1">
      <alignment vertical="center" wrapText="1"/>
    </xf>
    <xf numFmtId="164" fontId="22" fillId="0" borderId="1" xfId="0" applyNumberFormat="1" applyFont="1" applyBorder="1"/>
    <xf numFmtId="164" fontId="22" fillId="0" borderId="1" xfId="0" applyNumberFormat="1" applyFont="1" applyFill="1" applyBorder="1"/>
    <xf numFmtId="164" fontId="22" fillId="3" borderId="1" xfId="0" applyNumberFormat="1" applyFont="1" applyFill="1" applyBorder="1"/>
    <xf numFmtId="10" fontId="22" fillId="0" borderId="1" xfId="0" applyNumberFormat="1" applyFont="1" applyBorder="1"/>
    <xf numFmtId="10" fontId="22" fillId="0" borderId="1" xfId="0" applyNumberFormat="1" applyFont="1" applyFill="1" applyBorder="1"/>
    <xf numFmtId="10" fontId="22" fillId="3" borderId="1" xfId="0" applyNumberFormat="1" applyFont="1" applyFill="1" applyBorder="1"/>
    <xf numFmtId="0" fontId="4" fillId="2" borderId="0" xfId="0" applyFont="1" applyFill="1" applyAlignment="1"/>
    <xf numFmtId="10" fontId="22" fillId="0" borderId="1" xfId="0" applyNumberFormat="1" applyFont="1" applyBorder="1" applyAlignment="1">
      <alignment horizontal="right"/>
    </xf>
    <xf numFmtId="10" fontId="22" fillId="0" borderId="1" xfId="0" applyNumberFormat="1" applyFont="1" applyFill="1" applyBorder="1" applyAlignment="1">
      <alignment horizontal="right"/>
    </xf>
    <xf numFmtId="10" fontId="22" fillId="3" borderId="1" xfId="0" applyNumberFormat="1" applyFont="1" applyFill="1" applyBorder="1" applyAlignment="1">
      <alignment horizontal="right"/>
    </xf>
    <xf numFmtId="165" fontId="4" fillId="2" borderId="0" xfId="4" applyNumberFormat="1" applyFont="1" applyFill="1" applyAlignment="1">
      <alignment horizontal="center" vertical="center" wrapText="1"/>
    </xf>
    <xf numFmtId="0" fontId="18" fillId="4" borderId="1" xfId="6" applyFont="1" applyFill="1" applyBorder="1" applyAlignment="1">
      <alignment vertical="center" wrapText="1"/>
    </xf>
    <xf numFmtId="164" fontId="21" fillId="4" borderId="1" xfId="0" applyNumberFormat="1" applyFont="1" applyFill="1" applyBorder="1"/>
    <xf numFmtId="10" fontId="21" fillId="4" borderId="1" xfId="0" applyNumberFormat="1" applyFont="1" applyFill="1" applyBorder="1"/>
    <xf numFmtId="164" fontId="21" fillId="6" borderId="1" xfId="0" applyNumberFormat="1" applyFont="1" applyFill="1" applyBorder="1"/>
    <xf numFmtId="10" fontId="21" fillId="6" borderId="1" xfId="0" applyNumberFormat="1" applyFont="1" applyFill="1" applyBorder="1"/>
    <xf numFmtId="0" fontId="27" fillId="2" borderId="0" xfId="17" applyFont="1" applyFill="1" applyBorder="1" applyAlignment="1">
      <alignment vertical="center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56" fillId="2" borderId="0" xfId="0" applyFont="1" applyFill="1" applyBorder="1" applyAlignment="1">
      <alignment vertical="top" wrapText="1"/>
    </xf>
    <xf numFmtId="164" fontId="40" fillId="0" borderId="1" xfId="0" applyNumberFormat="1" applyFont="1" applyBorder="1" applyAlignment="1">
      <alignment horizontal="right" vertical="center"/>
    </xf>
    <xf numFmtId="164" fontId="40" fillId="3" borderId="1" xfId="0" applyNumberFormat="1" applyFont="1" applyFill="1" applyBorder="1" applyAlignment="1">
      <alignment horizontal="right" vertical="center"/>
    </xf>
    <xf numFmtId="165" fontId="40" fillId="0" borderId="1" xfId="0" applyNumberFormat="1" applyFont="1" applyBorder="1" applyAlignment="1">
      <alignment horizontal="right" vertical="center"/>
    </xf>
    <xf numFmtId="165" fontId="40" fillId="3" borderId="1" xfId="0" applyNumberFormat="1" applyFont="1" applyFill="1" applyBorder="1" applyAlignment="1">
      <alignment horizontal="right" vertical="center"/>
    </xf>
    <xf numFmtId="10" fontId="40" fillId="0" borderId="1" xfId="0" applyNumberFormat="1" applyFont="1" applyBorder="1" applyAlignment="1">
      <alignment horizontal="right" vertical="center"/>
    </xf>
    <xf numFmtId="10" fontId="40" fillId="3" borderId="1" xfId="0" applyNumberFormat="1" applyFont="1" applyFill="1" applyBorder="1" applyAlignment="1">
      <alignment horizontal="right" vertical="center"/>
    </xf>
    <xf numFmtId="0" fontId="57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/>
    </xf>
    <xf numFmtId="165" fontId="22" fillId="3" borderId="1" xfId="0" applyNumberFormat="1" applyFont="1" applyFill="1" applyBorder="1" applyAlignment="1">
      <alignment horizontal="right" vertical="center"/>
    </xf>
    <xf numFmtId="10" fontId="22" fillId="0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164" fontId="57" fillId="4" borderId="1" xfId="0" applyNumberFormat="1" applyFont="1" applyFill="1" applyBorder="1" applyAlignment="1">
      <alignment horizontal="right" vertical="center"/>
    </xf>
    <xf numFmtId="165" fontId="57" fillId="4" borderId="1" xfId="0" applyNumberFormat="1" applyFont="1" applyFill="1" applyBorder="1" applyAlignment="1">
      <alignment horizontal="right" vertical="center"/>
    </xf>
    <xf numFmtId="10" fontId="57" fillId="4" borderId="1" xfId="0" applyNumberFormat="1" applyFont="1" applyFill="1" applyBorder="1" applyAlignment="1">
      <alignment horizontal="right" vertical="center"/>
    </xf>
    <xf numFmtId="164" fontId="57" fillId="3" borderId="1" xfId="0" applyNumberFormat="1" applyFont="1" applyFill="1" applyBorder="1" applyAlignment="1">
      <alignment horizontal="right" vertical="center"/>
    </xf>
    <xf numFmtId="165" fontId="57" fillId="3" borderId="1" xfId="0" applyNumberFormat="1" applyFont="1" applyFill="1" applyBorder="1" applyAlignment="1">
      <alignment horizontal="right" vertical="center"/>
    </xf>
    <xf numFmtId="10" fontId="57" fillId="3" borderId="1" xfId="0" applyNumberFormat="1" applyFont="1" applyFill="1" applyBorder="1" applyAlignment="1">
      <alignment horizontal="right" vertical="center"/>
    </xf>
    <xf numFmtId="164" fontId="57" fillId="6" borderId="1" xfId="0" applyNumberFormat="1" applyFont="1" applyFill="1" applyBorder="1" applyAlignment="1">
      <alignment horizontal="right" vertical="center"/>
    </xf>
    <xf numFmtId="165" fontId="57" fillId="6" borderId="1" xfId="0" applyNumberFormat="1" applyFont="1" applyFill="1" applyBorder="1" applyAlignment="1">
      <alignment horizontal="right" vertical="center"/>
    </xf>
    <xf numFmtId="10" fontId="57" fillId="6" borderId="1" xfId="0" applyNumberFormat="1" applyFont="1" applyFill="1" applyBorder="1" applyAlignment="1">
      <alignment horizontal="right" vertical="center"/>
    </xf>
    <xf numFmtId="0" fontId="27" fillId="2" borderId="0" xfId="7" applyFont="1" applyFill="1" applyBorder="1" applyAlignment="1">
      <alignment vertical="center"/>
    </xf>
    <xf numFmtId="0" fontId="58" fillId="2" borderId="0" xfId="0" applyFont="1" applyFill="1" applyBorder="1" applyAlignment="1">
      <alignment horizontal="center" vertical="center" wrapText="1"/>
    </xf>
    <xf numFmtId="164" fontId="58" fillId="2" borderId="0" xfId="0" applyNumberFormat="1" applyFont="1" applyFill="1" applyBorder="1"/>
    <xf numFmtId="10" fontId="58" fillId="2" borderId="0" xfId="0" applyNumberFormat="1" applyFont="1" applyFill="1" applyBorder="1"/>
    <xf numFmtId="10" fontId="58" fillId="2" borderId="0" xfId="0" applyNumberFormat="1" applyFont="1" applyFill="1" applyBorder="1" applyAlignment="1">
      <alignment horizontal="right"/>
    </xf>
    <xf numFmtId="0" fontId="59" fillId="2" borderId="0" xfId="0" applyFont="1" applyFill="1"/>
    <xf numFmtId="0" fontId="59" fillId="2" borderId="0" xfId="0" applyFont="1" applyFill="1" applyAlignment="1">
      <alignment vertical="center"/>
    </xf>
    <xf numFmtId="0" fontId="59" fillId="2" borderId="0" xfId="0" applyFont="1" applyFill="1" applyBorder="1" applyAlignment="1">
      <alignment horizontal="left" vertical="center"/>
    </xf>
    <xf numFmtId="0" fontId="59" fillId="2" borderId="0" xfId="0" applyFont="1" applyFill="1" applyBorder="1"/>
    <xf numFmtId="3" fontId="19" fillId="3" borderId="1" xfId="6" applyNumberFormat="1" applyFont="1" applyFill="1" applyBorder="1" applyAlignment="1">
      <alignment horizontal="right" vertical="center"/>
    </xf>
    <xf numFmtId="165" fontId="19" fillId="2" borderId="1" xfId="4" applyNumberFormat="1" applyFont="1" applyFill="1" applyBorder="1" applyAlignment="1">
      <alignment horizontal="right" vertical="center"/>
    </xf>
    <xf numFmtId="165" fontId="19" fillId="2" borderId="1" xfId="8" applyNumberFormat="1" applyFont="1" applyFill="1" applyBorder="1" applyAlignment="1">
      <alignment horizontal="right" vertical="center"/>
    </xf>
    <xf numFmtId="165" fontId="59" fillId="2" borderId="0" xfId="4" applyNumberFormat="1" applyFont="1" applyFill="1"/>
    <xf numFmtId="0" fontId="18" fillId="4" borderId="1" xfId="6" applyFont="1" applyFill="1" applyBorder="1" applyAlignment="1">
      <alignment vertical="center"/>
    </xf>
    <xf numFmtId="3" fontId="18" fillId="4" borderId="1" xfId="6" applyNumberFormat="1" applyFont="1" applyFill="1" applyBorder="1" applyAlignment="1">
      <alignment horizontal="right" vertical="center"/>
    </xf>
    <xf numFmtId="165" fontId="18" fillId="4" borderId="1" xfId="8" applyNumberFormat="1" applyFont="1" applyFill="1" applyBorder="1" applyAlignment="1">
      <alignment horizontal="right" vertical="center"/>
    </xf>
    <xf numFmtId="165" fontId="18" fillId="6" borderId="1" xfId="8" applyNumberFormat="1" applyFont="1" applyFill="1" applyBorder="1" applyAlignment="1">
      <alignment horizontal="right" vertical="center"/>
    </xf>
    <xf numFmtId="0" fontId="18" fillId="4" borderId="1" xfId="6" applyFont="1" applyFill="1" applyBorder="1" applyAlignment="1">
      <alignment horizontal="left" vertical="center"/>
    </xf>
    <xf numFmtId="165" fontId="18" fillId="6" borderId="1" xfId="4" applyNumberFormat="1" applyFont="1" applyFill="1" applyBorder="1" applyAlignment="1">
      <alignment horizontal="right" vertical="center"/>
    </xf>
    <xf numFmtId="3" fontId="18" fillId="6" borderId="7" xfId="6" applyNumberFormat="1" applyFont="1" applyFill="1" applyBorder="1" applyAlignment="1">
      <alignment horizontal="right" vertical="center"/>
    </xf>
    <xf numFmtId="165" fontId="18" fillId="6" borderId="46" xfId="4" applyNumberFormat="1" applyFont="1" applyFill="1" applyBorder="1" applyAlignment="1">
      <alignment horizontal="right" vertical="center"/>
    </xf>
    <xf numFmtId="0" fontId="16" fillId="2" borderId="0" xfId="0" quotePrefix="1" applyFont="1" applyFill="1" applyAlignment="1">
      <alignment horizontal="left" vertical="center"/>
    </xf>
    <xf numFmtId="0" fontId="60" fillId="2" borderId="0" xfId="6" applyFont="1" applyFill="1" applyBorder="1" applyAlignment="1">
      <alignment horizontal="center" vertical="center"/>
    </xf>
    <xf numFmtId="3" fontId="60" fillId="2" borderId="0" xfId="6" applyNumberFormat="1" applyFont="1" applyFill="1" applyBorder="1" applyAlignment="1">
      <alignment horizontal="right" vertical="center"/>
    </xf>
    <xf numFmtId="165" fontId="60" fillId="2" borderId="0" xfId="4" applyNumberFormat="1" applyFont="1" applyFill="1" applyBorder="1" applyAlignment="1">
      <alignment horizontal="right" vertical="center"/>
    </xf>
    <xf numFmtId="165" fontId="60" fillId="2" borderId="0" xfId="8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65" fontId="18" fillId="4" borderId="1" xfId="4" applyNumberFormat="1" applyFont="1" applyFill="1" applyBorder="1" applyAlignment="1">
      <alignment horizontal="right" vertical="center"/>
    </xf>
    <xf numFmtId="3" fontId="18" fillId="4" borderId="1" xfId="7" applyNumberFormat="1" applyFont="1" applyFill="1" applyBorder="1" applyAlignment="1">
      <alignment horizontal="right" vertical="center"/>
    </xf>
    <xf numFmtId="3" fontId="18" fillId="6" borderId="1" xfId="7" applyNumberFormat="1" applyFont="1" applyFill="1" applyBorder="1" applyAlignment="1">
      <alignment horizontal="right" vertical="center"/>
    </xf>
    <xf numFmtId="0" fontId="59" fillId="2" borderId="0" xfId="0" applyFont="1" applyFill="1" applyBorder="1" applyAlignment="1">
      <alignment vertical="center"/>
    </xf>
    <xf numFmtId="0" fontId="52" fillId="2" borderId="0" xfId="0" applyFont="1" applyFill="1"/>
    <xf numFmtId="0" fontId="52" fillId="2" borderId="0" xfId="0" applyFont="1" applyFill="1" applyBorder="1"/>
    <xf numFmtId="0" fontId="59" fillId="2" borderId="2" xfId="0" applyFont="1" applyFill="1" applyBorder="1" applyAlignment="1">
      <alignment horizontal="left" vertical="center"/>
    </xf>
    <xf numFmtId="164" fontId="19" fillId="2" borderId="1" xfId="6" applyNumberFormat="1" applyFont="1" applyFill="1" applyBorder="1" applyAlignment="1">
      <alignment horizontal="right" vertical="center"/>
    </xf>
    <xf numFmtId="164" fontId="19" fillId="3" borderId="1" xfId="6" applyNumberFormat="1" applyFont="1" applyFill="1" applyBorder="1" applyAlignment="1">
      <alignment horizontal="right" vertical="center"/>
    </xf>
    <xf numFmtId="165" fontId="19" fillId="2" borderId="1" xfId="4" applyNumberFormat="1" applyFont="1" applyFill="1" applyBorder="1" applyAlignment="1">
      <alignment vertical="center"/>
    </xf>
    <xf numFmtId="165" fontId="19" fillId="2" borderId="1" xfId="8" applyNumberFormat="1" applyFont="1" applyFill="1" applyBorder="1" applyAlignment="1">
      <alignment vertical="center"/>
    </xf>
    <xf numFmtId="165" fontId="52" fillId="2" borderId="0" xfId="4" applyNumberFormat="1" applyFont="1" applyFill="1"/>
    <xf numFmtId="164" fontId="18" fillId="4" borderId="1" xfId="6" applyNumberFormat="1" applyFont="1" applyFill="1" applyBorder="1" applyAlignment="1">
      <alignment horizontal="right" vertical="center"/>
    </xf>
    <xf numFmtId="165" fontId="18" fillId="4" borderId="1" xfId="8" applyNumberFormat="1" applyFont="1" applyFill="1" applyBorder="1" applyAlignment="1">
      <alignment vertical="center"/>
    </xf>
    <xf numFmtId="165" fontId="18" fillId="6" borderId="1" xfId="8" applyNumberFormat="1" applyFont="1" applyFill="1" applyBorder="1" applyAlignment="1">
      <alignment vertical="center"/>
    </xf>
    <xf numFmtId="164" fontId="19" fillId="2" borderId="1" xfId="6" applyNumberFormat="1" applyFont="1" applyFill="1" applyBorder="1" applyAlignment="1">
      <alignment vertical="center"/>
    </xf>
    <xf numFmtId="164" fontId="19" fillId="3" borderId="1" xfId="6" applyNumberFormat="1" applyFont="1" applyFill="1" applyBorder="1" applyAlignment="1">
      <alignment vertical="center"/>
    </xf>
    <xf numFmtId="164" fontId="18" fillId="4" borderId="1" xfId="6" applyNumberFormat="1" applyFont="1" applyFill="1" applyBorder="1" applyAlignment="1">
      <alignment vertical="center"/>
    </xf>
    <xf numFmtId="164" fontId="18" fillId="6" borderId="1" xfId="6" applyNumberFormat="1" applyFont="1" applyFill="1" applyBorder="1" applyAlignment="1">
      <alignment vertical="center"/>
    </xf>
    <xf numFmtId="164" fontId="18" fillId="6" borderId="7" xfId="6" applyNumberFormat="1" applyFont="1" applyFill="1" applyBorder="1" applyAlignment="1">
      <alignment horizontal="right" vertical="center"/>
    </xf>
    <xf numFmtId="165" fontId="60" fillId="2" borderId="0" xfId="8" applyNumberFormat="1" applyFont="1" applyFill="1" applyBorder="1" applyAlignment="1">
      <alignment vertical="center"/>
    </xf>
    <xf numFmtId="0" fontId="59" fillId="2" borderId="0" xfId="7" applyFont="1" applyFill="1" applyBorder="1" applyAlignment="1">
      <alignment horizontal="center" vertical="center"/>
    </xf>
    <xf numFmtId="164" fontId="18" fillId="4" borderId="1" xfId="7" applyNumberFormat="1" applyFont="1" applyFill="1" applyBorder="1" applyAlignment="1">
      <alignment vertical="center"/>
    </xf>
    <xf numFmtId="165" fontId="18" fillId="4" borderId="1" xfId="7" applyNumberFormat="1" applyFont="1" applyFill="1" applyBorder="1" applyAlignment="1">
      <alignment vertical="center"/>
    </xf>
    <xf numFmtId="164" fontId="18" fillId="6" borderId="1" xfId="7" applyNumberFormat="1" applyFont="1" applyFill="1" applyBorder="1" applyAlignment="1">
      <alignment vertical="center"/>
    </xf>
    <xf numFmtId="165" fontId="18" fillId="6" borderId="1" xfId="7" applyNumberFormat="1" applyFont="1" applyFill="1" applyBorder="1" applyAlignment="1">
      <alignment vertical="center"/>
    </xf>
    <xf numFmtId="0" fontId="12" fillId="2" borderId="0" xfId="6" applyFont="1" applyFill="1"/>
    <xf numFmtId="0" fontId="14" fillId="2" borderId="0" xfId="6" applyFont="1" applyFill="1" applyAlignment="1">
      <alignment horizontal="left"/>
    </xf>
    <xf numFmtId="0" fontId="9" fillId="2" borderId="0" xfId="6" applyFont="1" applyFill="1" applyAlignment="1">
      <alignment horizontal="left"/>
    </xf>
    <xf numFmtId="0" fontId="11" fillId="2" borderId="0" xfId="6" applyFont="1" applyFill="1" applyAlignment="1">
      <alignment horizontal="left"/>
    </xf>
    <xf numFmtId="165" fontId="12" fillId="2" borderId="0" xfId="8" applyNumberFormat="1" applyFont="1" applyFill="1"/>
    <xf numFmtId="3" fontId="12" fillId="2" borderId="0" xfId="6" applyNumberFormat="1" applyFont="1" applyFill="1"/>
    <xf numFmtId="166" fontId="12" fillId="2" borderId="0" xfId="19" applyNumberFormat="1" applyFont="1" applyFill="1"/>
    <xf numFmtId="0" fontId="59" fillId="2" borderId="0" xfId="6" applyFont="1" applyFill="1" applyAlignment="1"/>
    <xf numFmtId="3" fontId="59" fillId="2" borderId="0" xfId="6" applyNumberFormat="1" applyFont="1" applyFill="1" applyAlignment="1"/>
    <xf numFmtId="0" fontId="9" fillId="2" borderId="0" xfId="6" applyFont="1" applyFill="1" applyAlignment="1"/>
    <xf numFmtId="0" fontId="60" fillId="2" borderId="0" xfId="6" applyFont="1" applyFill="1" applyAlignment="1"/>
    <xf numFmtId="165" fontId="59" fillId="2" borderId="0" xfId="8" applyNumberFormat="1" applyFont="1" applyFill="1" applyAlignment="1"/>
    <xf numFmtId="165" fontId="18" fillId="4" borderId="1" xfId="6" applyNumberFormat="1" applyFont="1" applyFill="1" applyBorder="1" applyAlignment="1">
      <alignment horizontal="right" vertical="center"/>
    </xf>
    <xf numFmtId="3" fontId="18" fillId="3" borderId="1" xfId="6" applyNumberFormat="1" applyFont="1" applyFill="1" applyBorder="1" applyAlignment="1">
      <alignment horizontal="right" vertical="center"/>
    </xf>
    <xf numFmtId="165" fontId="18" fillId="2" borderId="1" xfId="6" applyNumberFormat="1" applyFont="1" applyFill="1" applyBorder="1" applyAlignment="1">
      <alignment horizontal="right" vertical="center"/>
    </xf>
    <xf numFmtId="0" fontId="18" fillId="2" borderId="1" xfId="6" applyFont="1" applyFill="1" applyBorder="1" applyAlignment="1">
      <alignment horizontal="center" vertical="center"/>
    </xf>
    <xf numFmtId="0" fontId="18" fillId="2" borderId="45" xfId="6" applyFont="1" applyFill="1" applyBorder="1" applyAlignment="1">
      <alignment horizontal="center" vertical="center"/>
    </xf>
    <xf numFmtId="3" fontId="59" fillId="2" borderId="0" xfId="8" applyNumberFormat="1" applyFont="1" applyFill="1" applyAlignment="1"/>
    <xf numFmtId="0" fontId="16" fillId="2" borderId="0" xfId="6" applyFont="1" applyFill="1" applyAlignment="1"/>
    <xf numFmtId="0" fontId="35" fillId="2" borderId="0" xfId="6" applyFont="1" applyFill="1" applyAlignment="1"/>
    <xf numFmtId="0" fontId="59" fillId="2" borderId="0" xfId="20" applyFont="1" applyFill="1" applyAlignment="1"/>
    <xf numFmtId="3" fontId="59" fillId="2" borderId="0" xfId="20" applyNumberFormat="1" applyFont="1" applyFill="1" applyAlignment="1"/>
    <xf numFmtId="0" fontId="59" fillId="2" borderId="0" xfId="18" applyFont="1" applyFill="1" applyBorder="1" applyAlignment="1">
      <alignment vertical="center"/>
    </xf>
    <xf numFmtId="3" fontId="59" fillId="2" borderId="0" xfId="18" applyNumberFormat="1" applyFont="1" applyFill="1" applyBorder="1" applyAlignment="1">
      <alignment vertical="center"/>
    </xf>
    <xf numFmtId="0" fontId="59" fillId="2" borderId="0" xfId="21" applyFont="1" applyFill="1" applyAlignment="1"/>
    <xf numFmtId="0" fontId="12" fillId="2" borderId="0" xfId="6" applyFont="1" applyFill="1" applyAlignment="1"/>
    <xf numFmtId="0" fontId="59" fillId="2" borderId="0" xfId="6" applyFont="1" applyFill="1"/>
    <xf numFmtId="0" fontId="19" fillId="2" borderId="1" xfId="6" applyFont="1" applyFill="1" applyBorder="1" applyAlignment="1">
      <alignment vertical="center" wrapText="1"/>
    </xf>
    <xf numFmtId="165" fontId="59" fillId="2" borderId="0" xfId="8" applyNumberFormat="1" applyFont="1" applyFill="1"/>
    <xf numFmtId="10" fontId="59" fillId="2" borderId="0" xfId="8" applyNumberFormat="1" applyFont="1" applyFill="1"/>
    <xf numFmtId="0" fontId="19" fillId="2" borderId="4" xfId="6" applyFont="1" applyFill="1" applyBorder="1" applyAlignment="1">
      <alignment horizontal="center" vertical="center"/>
    </xf>
    <xf numFmtId="3" fontId="59" fillId="2" borderId="0" xfId="8" applyNumberFormat="1" applyFont="1" applyFill="1"/>
    <xf numFmtId="3" fontId="59" fillId="2" borderId="0" xfId="6" applyNumberFormat="1" applyFont="1" applyFill="1"/>
    <xf numFmtId="0" fontId="59" fillId="2" borderId="0" xfId="6" applyFont="1" applyFill="1" applyAlignment="1">
      <alignment horizontal="center"/>
    </xf>
    <xf numFmtId="0" fontId="60" fillId="2" borderId="0" xfId="6" applyFont="1" applyFill="1"/>
    <xf numFmtId="3" fontId="19" fillId="2" borderId="1" xfId="6" applyNumberFormat="1" applyFont="1" applyFill="1" applyBorder="1" applyAlignment="1">
      <alignment horizontal="right" vertical="center" wrapText="1"/>
    </xf>
    <xf numFmtId="165" fontId="19" fillId="2" borderId="1" xfId="6" applyNumberFormat="1" applyFont="1" applyFill="1" applyBorder="1" applyAlignment="1">
      <alignment horizontal="right" vertical="center" wrapText="1"/>
    </xf>
    <xf numFmtId="165" fontId="19" fillId="2" borderId="1" xfId="6" applyNumberFormat="1" applyFont="1" applyFill="1" applyBorder="1" applyAlignment="1">
      <alignment vertical="center" wrapText="1"/>
    </xf>
    <xf numFmtId="0" fontId="18" fillId="6" borderId="1" xfId="6" applyFont="1" applyFill="1" applyBorder="1" applyAlignment="1">
      <alignment vertical="center" wrapText="1"/>
    </xf>
    <xf numFmtId="3" fontId="18" fillId="6" borderId="1" xfId="6" applyNumberFormat="1" applyFont="1" applyFill="1" applyBorder="1" applyAlignment="1">
      <alignment horizontal="right" vertical="center" wrapText="1"/>
    </xf>
    <xf numFmtId="165" fontId="18" fillId="6" borderId="1" xfId="6" applyNumberFormat="1" applyFont="1" applyFill="1" applyBorder="1" applyAlignment="1">
      <alignment horizontal="right" vertical="center" wrapText="1"/>
    </xf>
    <xf numFmtId="165" fontId="18" fillId="6" borderId="1" xfId="6" applyNumberFormat="1" applyFont="1" applyFill="1" applyBorder="1" applyAlignment="1">
      <alignment vertical="center" wrapText="1"/>
    </xf>
    <xf numFmtId="0" fontId="12" fillId="2" borderId="0" xfId="6" applyFont="1" applyFill="1" applyAlignment="1">
      <alignment horizontal="center"/>
    </xf>
    <xf numFmtId="0" fontId="14" fillId="2" borderId="0" xfId="6" applyFont="1" applyFill="1"/>
    <xf numFmtId="0" fontId="11" fillId="2" borderId="0" xfId="6" applyFont="1" applyFill="1" applyAlignment="1">
      <alignment horizontal="left" vertical="center"/>
    </xf>
    <xf numFmtId="165" fontId="19" fillId="2" borderId="1" xfId="8" applyNumberFormat="1" applyFont="1" applyFill="1" applyBorder="1" applyAlignment="1">
      <alignment horizontal="right" vertical="center" wrapText="1"/>
    </xf>
    <xf numFmtId="165" fontId="18" fillId="4" borderId="1" xfId="6" applyNumberFormat="1" applyFont="1" applyFill="1" applyBorder="1" applyAlignment="1">
      <alignment horizontal="right" vertical="center" wrapText="1"/>
    </xf>
    <xf numFmtId="165" fontId="18" fillId="4" borderId="1" xfId="6" applyNumberFormat="1" applyFont="1" applyFill="1" applyBorder="1" applyAlignment="1">
      <alignment vertical="center" wrapText="1"/>
    </xf>
    <xf numFmtId="0" fontId="18" fillId="2" borderId="4" xfId="6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left" vertical="center" wrapText="1"/>
    </xf>
    <xf numFmtId="0" fontId="18" fillId="2" borderId="1" xfId="6" applyFont="1" applyFill="1" applyBorder="1" applyAlignment="1">
      <alignment horizontal="center" vertical="center" wrapText="1"/>
    </xf>
    <xf numFmtId="0" fontId="18" fillId="2" borderId="3" xfId="6" applyFont="1" applyFill="1" applyBorder="1" applyAlignment="1">
      <alignment horizontal="center" vertical="center" wrapText="1"/>
    </xf>
    <xf numFmtId="0" fontId="59" fillId="2" borderId="0" xfId="6" applyFont="1" applyFill="1" applyAlignment="1">
      <alignment horizontal="left" vertical="center"/>
    </xf>
    <xf numFmtId="165" fontId="19" fillId="4" borderId="1" xfId="6" applyNumberFormat="1" applyFont="1" applyFill="1" applyBorder="1" applyAlignment="1">
      <alignment horizontal="right" vertical="center"/>
    </xf>
    <xf numFmtId="165" fontId="19" fillId="2" borderId="1" xfId="8" applyNumberFormat="1" applyFont="1" applyFill="1" applyBorder="1"/>
    <xf numFmtId="0" fontId="18" fillId="2" borderId="3" xfId="6" applyFont="1" applyFill="1" applyBorder="1" applyAlignment="1">
      <alignment horizontal="center" vertical="center"/>
    </xf>
    <xf numFmtId="0" fontId="19" fillId="2" borderId="3" xfId="6" applyFont="1" applyFill="1" applyBorder="1" applyAlignment="1">
      <alignment horizontal="left" vertical="center"/>
    </xf>
    <xf numFmtId="0" fontId="19" fillId="2" borderId="4" xfId="6" applyFont="1" applyFill="1" applyBorder="1" applyAlignment="1">
      <alignment vertical="center"/>
    </xf>
    <xf numFmtId="0" fontId="23" fillId="2" borderId="0" xfId="7" applyFont="1" applyFill="1"/>
    <xf numFmtId="0" fontId="1" fillId="2" borderId="0" xfId="7" applyFill="1"/>
    <xf numFmtId="0" fontId="59" fillId="2" borderId="0" xfId="7" applyFont="1" applyFill="1"/>
    <xf numFmtId="0" fontId="60" fillId="4" borderId="1" xfId="7" applyFont="1" applyFill="1" applyBorder="1" applyAlignment="1">
      <alignment horizontal="center" vertical="center" wrapText="1"/>
    </xf>
    <xf numFmtId="0" fontId="59" fillId="2" borderId="1" xfId="7" applyFont="1" applyFill="1" applyBorder="1" applyAlignment="1">
      <alignment vertical="center" wrapText="1"/>
    </xf>
    <xf numFmtId="3" fontId="59" fillId="2" borderId="1" xfId="7" applyNumberFormat="1" applyFont="1" applyFill="1" applyBorder="1" applyAlignment="1">
      <alignment horizontal="right" vertical="center"/>
    </xf>
    <xf numFmtId="3" fontId="59" fillId="3" borderId="1" xfId="7" applyNumberFormat="1" applyFont="1" applyFill="1" applyBorder="1" applyAlignment="1">
      <alignment horizontal="right" vertical="center"/>
    </xf>
    <xf numFmtId="165" fontId="59" fillId="2" borderId="1" xfId="7" applyNumberFormat="1" applyFont="1" applyFill="1" applyBorder="1" applyAlignment="1">
      <alignment horizontal="right" vertical="center"/>
    </xf>
    <xf numFmtId="0" fontId="60" fillId="6" borderId="1" xfId="7" applyFont="1" applyFill="1" applyBorder="1" applyAlignment="1">
      <alignment vertical="center"/>
    </xf>
    <xf numFmtId="3" fontId="60" fillId="6" borderId="1" xfId="7" applyNumberFormat="1" applyFont="1" applyFill="1" applyBorder="1" applyAlignment="1">
      <alignment horizontal="right" vertical="center"/>
    </xf>
    <xf numFmtId="165" fontId="60" fillId="6" borderId="1" xfId="7" applyNumberFormat="1" applyFont="1" applyFill="1" applyBorder="1" applyAlignment="1">
      <alignment horizontal="right" vertical="center"/>
    </xf>
    <xf numFmtId="0" fontId="11" fillId="2" borderId="0" xfId="7" applyFont="1" applyFill="1" applyAlignment="1">
      <alignment horizontal="left"/>
    </xf>
    <xf numFmtId="0" fontId="59" fillId="2" borderId="0" xfId="7" applyFont="1" applyFill="1" applyAlignment="1">
      <alignment horizontal="left"/>
    </xf>
    <xf numFmtId="164" fontId="59" fillId="2" borderId="1" xfId="7" applyNumberFormat="1" applyFont="1" applyFill="1" applyBorder="1" applyAlignment="1">
      <alignment horizontal="right" vertical="center"/>
    </xf>
    <xf numFmtId="164" fontId="59" fillId="3" borderId="1" xfId="7" applyNumberFormat="1" applyFont="1" applyFill="1" applyBorder="1" applyAlignment="1">
      <alignment horizontal="right" vertical="center"/>
    </xf>
    <xf numFmtId="164" fontId="60" fillId="6" borderId="1" xfId="7" applyNumberFormat="1" applyFont="1" applyFill="1" applyBorder="1" applyAlignment="1">
      <alignment horizontal="right" vertical="center"/>
    </xf>
    <xf numFmtId="0" fontId="1" fillId="2" borderId="0" xfId="7" applyFill="1" applyAlignment="1">
      <alignment horizontal="left"/>
    </xf>
    <xf numFmtId="165" fontId="1" fillId="2" borderId="0" xfId="7" applyNumberFormat="1" applyFill="1"/>
    <xf numFmtId="0" fontId="5" fillId="2" borderId="0" xfId="7" applyFont="1" applyFill="1"/>
    <xf numFmtId="0" fontId="6" fillId="2" borderId="0" xfId="7" applyFont="1" applyFill="1"/>
    <xf numFmtId="0" fontId="59" fillId="2" borderId="1" xfId="7" applyFont="1" applyFill="1" applyBorder="1" applyAlignment="1">
      <alignment horizontal="left" vertical="center" wrapText="1"/>
    </xf>
    <xf numFmtId="0" fontId="60" fillId="6" borderId="1" xfId="7" applyFont="1" applyFill="1" applyBorder="1" applyAlignment="1">
      <alignment horizontal="left" vertical="center" wrapText="1"/>
    </xf>
    <xf numFmtId="3" fontId="64" fillId="2" borderId="0" xfId="9" applyNumberFormat="1" applyFont="1" applyFill="1" applyBorder="1"/>
    <xf numFmtId="3" fontId="58" fillId="2" borderId="0" xfId="9" applyNumberFormat="1" applyFont="1" applyFill="1" applyBorder="1"/>
    <xf numFmtId="0" fontId="12" fillId="2" borderId="0" xfId="15" applyFont="1" applyFill="1"/>
    <xf numFmtId="0" fontId="11" fillId="2" borderId="0" xfId="15" applyFont="1" applyFill="1"/>
    <xf numFmtId="0" fontId="59" fillId="2" borderId="0" xfId="15" applyFont="1" applyFill="1"/>
    <xf numFmtId="0" fontId="60" fillId="4" borderId="1" xfId="15" applyFont="1" applyFill="1" applyBorder="1" applyAlignment="1">
      <alignment horizontal="center" vertical="center" wrapText="1"/>
    </xf>
    <xf numFmtId="0" fontId="1" fillId="0" borderId="0" xfId="7"/>
    <xf numFmtId="0" fontId="12" fillId="2" borderId="0" xfId="22" applyFont="1" applyFill="1"/>
    <xf numFmtId="0" fontId="60" fillId="2" borderId="0" xfId="22" applyFont="1" applyFill="1" applyAlignment="1">
      <alignment horizontal="left"/>
    </xf>
    <xf numFmtId="3" fontId="16" fillId="2" borderId="1" xfId="23" applyNumberFormat="1" applyFont="1" applyFill="1" applyBorder="1" applyAlignment="1">
      <alignment horizontal="right" vertical="center"/>
    </xf>
    <xf numFmtId="3" fontId="16" fillId="3" borderId="1" xfId="23" applyNumberFormat="1" applyFont="1" applyFill="1" applyBorder="1" applyAlignment="1">
      <alignment horizontal="right" vertical="center"/>
    </xf>
    <xf numFmtId="165" fontId="16" fillId="2" borderId="1" xfId="23" applyNumberFormat="1" applyFont="1" applyFill="1" applyBorder="1" applyAlignment="1">
      <alignment horizontal="right" vertical="center"/>
    </xf>
    <xf numFmtId="165" fontId="16" fillId="2" borderId="1" xfId="24" applyNumberFormat="1" applyFont="1" applyFill="1" applyBorder="1" applyAlignment="1">
      <alignment horizontal="right" vertical="center"/>
    </xf>
    <xf numFmtId="3" fontId="17" fillId="6" borderId="1" xfId="23" applyNumberFormat="1" applyFont="1" applyFill="1" applyBorder="1" applyAlignment="1">
      <alignment horizontal="right" vertical="center"/>
    </xf>
    <xf numFmtId="165" fontId="17" fillId="6" borderId="1" xfId="23" applyNumberFormat="1" applyFont="1" applyFill="1" applyBorder="1" applyAlignment="1">
      <alignment horizontal="right" vertical="center"/>
    </xf>
    <xf numFmtId="165" fontId="17" fillId="6" borderId="1" xfId="24" applyNumberFormat="1" applyFont="1" applyFill="1" applyBorder="1" applyAlignment="1">
      <alignment horizontal="right" vertical="center"/>
    </xf>
    <xf numFmtId="166" fontId="12" fillId="2" borderId="0" xfId="25" applyNumberFormat="1" applyFont="1" applyFill="1"/>
    <xf numFmtId="0" fontId="1" fillId="2" borderId="0" xfId="23" applyFont="1" applyFill="1"/>
    <xf numFmtId="0" fontId="1" fillId="2" borderId="0" xfId="23" applyFill="1"/>
    <xf numFmtId="0" fontId="51" fillId="2" borderId="0" xfId="23" applyFont="1" applyFill="1"/>
    <xf numFmtId="0" fontId="54" fillId="2" borderId="0" xfId="23" applyFont="1" applyFill="1"/>
    <xf numFmtId="0" fontId="52" fillId="2" borderId="0" xfId="23" applyFont="1" applyFill="1"/>
    <xf numFmtId="0" fontId="54" fillId="2" borderId="1" xfId="23" applyFont="1" applyFill="1" applyBorder="1" applyAlignment="1">
      <alignment vertical="center" wrapText="1"/>
    </xf>
    <xf numFmtId="3" fontId="54" fillId="2" borderId="1" xfId="23" applyNumberFormat="1" applyFont="1" applyFill="1" applyBorder="1" applyAlignment="1">
      <alignment horizontal="right" vertical="center"/>
    </xf>
    <xf numFmtId="3" fontId="54" fillId="3" borderId="1" xfId="23" applyNumberFormat="1" applyFont="1" applyFill="1" applyBorder="1" applyAlignment="1">
      <alignment horizontal="right" vertical="center"/>
    </xf>
    <xf numFmtId="165" fontId="27" fillId="2" borderId="0" xfId="23" applyNumberFormat="1" applyFont="1" applyFill="1"/>
    <xf numFmtId="165" fontId="54" fillId="2" borderId="1" xfId="23" applyNumberFormat="1" applyFont="1" applyFill="1" applyBorder="1" applyAlignment="1">
      <alignment vertical="center" wrapText="1"/>
    </xf>
    <xf numFmtId="165" fontId="27" fillId="2" borderId="1" xfId="23" applyNumberFormat="1" applyFont="1" applyFill="1" applyBorder="1"/>
    <xf numFmtId="165" fontId="16" fillId="2" borderId="1" xfId="23" applyNumberFormat="1" applyFont="1" applyFill="1" applyBorder="1" applyAlignment="1">
      <alignment horizontal="right" vertical="center" wrapText="1"/>
    </xf>
    <xf numFmtId="0" fontId="55" fillId="6" borderId="1" xfId="23" applyFont="1" applyFill="1" applyBorder="1" applyAlignment="1">
      <alignment vertical="center" wrapText="1"/>
    </xf>
    <xf numFmtId="3" fontId="55" fillId="6" borderId="1" xfId="23" applyNumberFormat="1" applyFont="1" applyFill="1" applyBorder="1" applyAlignment="1">
      <alignment horizontal="right" vertical="center"/>
    </xf>
    <xf numFmtId="165" fontId="17" fillId="6" borderId="1" xfId="23" applyNumberFormat="1" applyFont="1" applyFill="1" applyBorder="1" applyAlignment="1">
      <alignment horizontal="right" vertical="center" wrapText="1"/>
    </xf>
    <xf numFmtId="165" fontId="55" fillId="6" borderId="1" xfId="23" applyNumberFormat="1" applyFont="1" applyFill="1" applyBorder="1" applyAlignment="1">
      <alignment vertical="center" wrapText="1"/>
    </xf>
    <xf numFmtId="165" fontId="34" fillId="6" borderId="1" xfId="23" applyNumberFormat="1" applyFont="1" applyFill="1" applyBorder="1"/>
    <xf numFmtId="3" fontId="1" fillId="2" borderId="0" xfId="23" applyNumberFormat="1" applyFill="1"/>
    <xf numFmtId="0" fontId="59" fillId="2" borderId="0" xfId="23" applyFont="1" applyFill="1" applyAlignment="1">
      <alignment vertical="center"/>
    </xf>
    <xf numFmtId="0" fontId="9" fillId="2" borderId="0" xfId="23" applyFont="1" applyFill="1" applyAlignment="1">
      <alignment horizontal="left" vertical="center"/>
    </xf>
    <xf numFmtId="0" fontId="60" fillId="2" borderId="0" xfId="23" applyFont="1" applyFill="1" applyAlignment="1">
      <alignment horizontal="left" vertical="center"/>
    </xf>
    <xf numFmtId="0" fontId="56" fillId="2" borderId="0" xfId="23" applyFont="1" applyFill="1" applyAlignment="1">
      <alignment horizontal="left" vertical="center"/>
    </xf>
    <xf numFmtId="0" fontId="60" fillId="2" borderId="0" xfId="23" applyFont="1" applyFill="1" applyAlignment="1">
      <alignment vertical="center"/>
    </xf>
    <xf numFmtId="0" fontId="60" fillId="4" borderId="1" xfId="9" applyFont="1" applyFill="1" applyBorder="1" applyAlignment="1">
      <alignment horizontal="center" vertical="center" wrapText="1"/>
    </xf>
    <xf numFmtId="0" fontId="60" fillId="7" borderId="1" xfId="9" applyFont="1" applyFill="1" applyBorder="1" applyAlignment="1">
      <alignment horizontal="center" vertical="center" wrapText="1"/>
    </xf>
    <xf numFmtId="165" fontId="60" fillId="4" borderId="1" xfId="23" applyNumberFormat="1" applyFont="1" applyFill="1" applyBorder="1" applyAlignment="1">
      <alignment horizontal="center" vertical="center" wrapText="1"/>
    </xf>
    <xf numFmtId="0" fontId="59" fillId="2" borderId="1" xfId="9" applyFont="1" applyFill="1" applyBorder="1" applyAlignment="1">
      <alignment horizontal="left" vertical="center" wrapText="1"/>
    </xf>
    <xf numFmtId="3" fontId="59" fillId="2" borderId="1" xfId="9" applyNumberFormat="1" applyFont="1" applyFill="1" applyBorder="1" applyAlignment="1">
      <alignment horizontal="right" vertical="center"/>
    </xf>
    <xf numFmtId="3" fontId="59" fillId="3" borderId="1" xfId="9" applyNumberFormat="1" applyFont="1" applyFill="1" applyBorder="1" applyAlignment="1">
      <alignment horizontal="right" vertical="center"/>
    </xf>
    <xf numFmtId="165" fontId="59" fillId="2" borderId="1" xfId="23" applyNumberFormat="1" applyFont="1" applyFill="1" applyBorder="1" applyAlignment="1">
      <alignment horizontal="right" vertical="center"/>
    </xf>
    <xf numFmtId="3" fontId="59" fillId="2" borderId="0" xfId="9" applyNumberFormat="1" applyFont="1" applyFill="1" applyAlignment="1">
      <alignment horizontal="right" vertical="center"/>
    </xf>
    <xf numFmtId="165" fontId="59" fillId="2" borderId="0" xfId="4" applyNumberFormat="1" applyFont="1" applyFill="1" applyAlignment="1">
      <alignment vertical="center"/>
    </xf>
    <xf numFmtId="3" fontId="60" fillId="4" borderId="1" xfId="9" applyNumberFormat="1" applyFont="1" applyFill="1" applyBorder="1" applyAlignment="1">
      <alignment horizontal="right" vertical="center"/>
    </xf>
    <xf numFmtId="165" fontId="60" fillId="4" borderId="1" xfId="23" applyNumberFormat="1" applyFont="1" applyFill="1" applyBorder="1" applyAlignment="1">
      <alignment horizontal="right" vertical="center"/>
    </xf>
    <xf numFmtId="3" fontId="60" fillId="2" borderId="0" xfId="9" applyNumberFormat="1" applyFont="1" applyFill="1" applyAlignment="1">
      <alignment horizontal="right" vertical="center"/>
    </xf>
    <xf numFmtId="165" fontId="59" fillId="2" borderId="1" xfId="23" applyNumberFormat="1" applyFont="1" applyFill="1" applyBorder="1" applyAlignment="1">
      <alignment horizontal="right" vertical="center" wrapText="1"/>
    </xf>
    <xf numFmtId="3" fontId="60" fillId="6" borderId="1" xfId="9" applyNumberFormat="1" applyFont="1" applyFill="1" applyBorder="1" applyAlignment="1">
      <alignment horizontal="right" vertical="center"/>
    </xf>
    <xf numFmtId="165" fontId="60" fillId="6" borderId="1" xfId="23" applyNumberFormat="1" applyFont="1" applyFill="1" applyBorder="1" applyAlignment="1">
      <alignment horizontal="right" vertical="center"/>
    </xf>
    <xf numFmtId="0" fontId="59" fillId="2" borderId="1" xfId="9" applyFont="1" applyFill="1" applyBorder="1" applyAlignment="1">
      <alignment vertical="center" wrapText="1"/>
    </xf>
    <xf numFmtId="164" fontId="59" fillId="2" borderId="1" xfId="9" applyNumberFormat="1" applyFont="1" applyFill="1" applyBorder="1" applyAlignment="1">
      <alignment horizontal="right" vertical="center"/>
    </xf>
    <xf numFmtId="164" fontId="59" fillId="3" borderId="1" xfId="9" applyNumberFormat="1" applyFont="1" applyFill="1" applyBorder="1" applyAlignment="1">
      <alignment horizontal="right" vertical="center"/>
    </xf>
    <xf numFmtId="165" fontId="59" fillId="2" borderId="1" xfId="9" applyNumberFormat="1" applyFont="1" applyFill="1" applyBorder="1" applyAlignment="1">
      <alignment horizontal="right" vertical="center"/>
    </xf>
    <xf numFmtId="0" fontId="59" fillId="2" borderId="5" xfId="9" applyFont="1" applyFill="1" applyBorder="1" applyAlignment="1">
      <alignment vertical="center"/>
    </xf>
    <xf numFmtId="0" fontId="59" fillId="2" borderId="7" xfId="9" applyFont="1" applyFill="1" applyBorder="1" applyAlignment="1">
      <alignment vertical="center"/>
    </xf>
    <xf numFmtId="0" fontId="60" fillId="4" borderId="5" xfId="9" applyFont="1" applyFill="1" applyBorder="1" applyAlignment="1">
      <alignment vertical="center" wrapText="1"/>
    </xf>
    <xf numFmtId="0" fontId="60" fillId="4" borderId="46" xfId="9" applyFont="1" applyFill="1" applyBorder="1" applyAlignment="1">
      <alignment vertical="center" wrapText="1"/>
    </xf>
    <xf numFmtId="164" fontId="60" fillId="4" borderId="1" xfId="9" applyNumberFormat="1" applyFont="1" applyFill="1" applyBorder="1" applyAlignment="1">
      <alignment horizontal="right" vertical="center"/>
    </xf>
    <xf numFmtId="165" fontId="60" fillId="4" borderId="1" xfId="9" applyNumberFormat="1" applyFont="1" applyFill="1" applyBorder="1" applyAlignment="1">
      <alignment horizontal="right" vertical="center"/>
    </xf>
    <xf numFmtId="164" fontId="60" fillId="6" borderId="1" xfId="9" applyNumberFormat="1" applyFont="1" applyFill="1" applyBorder="1" applyAlignment="1">
      <alignment horizontal="right" vertical="center"/>
    </xf>
    <xf numFmtId="165" fontId="59" fillId="6" borderId="1" xfId="9" applyNumberFormat="1" applyFont="1" applyFill="1" applyBorder="1" applyAlignment="1">
      <alignment horizontal="right" vertical="center"/>
    </xf>
    <xf numFmtId="165" fontId="60" fillId="6" borderId="1" xfId="9" applyNumberFormat="1" applyFont="1" applyFill="1" applyBorder="1" applyAlignment="1">
      <alignment horizontal="right" vertical="center"/>
    </xf>
    <xf numFmtId="0" fontId="27" fillId="2" borderId="0" xfId="7" applyFont="1" applyFill="1" applyBorder="1" applyAlignment="1">
      <alignment horizontal="left" vertical="center" wrapText="1"/>
    </xf>
    <xf numFmtId="164" fontId="27" fillId="2" borderId="0" xfId="7" applyNumberFormat="1" applyFont="1" applyFill="1" applyBorder="1" applyAlignment="1">
      <alignment horizontal="left" vertical="center" wrapText="1"/>
    </xf>
    <xf numFmtId="0" fontId="59" fillId="2" borderId="1" xfId="27" applyFont="1" applyFill="1" applyBorder="1" applyAlignment="1">
      <alignment horizontal="left" vertical="center" wrapText="1"/>
    </xf>
    <xf numFmtId="164" fontId="59" fillId="2" borderId="1" xfId="27" applyNumberFormat="1" applyFont="1" applyFill="1" applyBorder="1" applyAlignment="1">
      <alignment horizontal="right" vertical="center"/>
    </xf>
    <xf numFmtId="164" fontId="59" fillId="3" borderId="1" xfId="27" applyNumberFormat="1" applyFont="1" applyFill="1" applyBorder="1" applyAlignment="1">
      <alignment horizontal="right" vertical="center"/>
    </xf>
    <xf numFmtId="165" fontId="59" fillId="2" borderId="1" xfId="27" applyNumberFormat="1" applyFont="1" applyFill="1" applyBorder="1" applyAlignment="1">
      <alignment horizontal="right" vertical="center"/>
    </xf>
    <xf numFmtId="0" fontId="60" fillId="6" borderId="1" xfId="27" applyFont="1" applyFill="1" applyBorder="1" applyAlignment="1">
      <alignment vertical="center"/>
    </xf>
    <xf numFmtId="164" fontId="60" fillId="6" borderId="1" xfId="27" applyNumberFormat="1" applyFont="1" applyFill="1" applyBorder="1" applyAlignment="1">
      <alignment horizontal="right" vertical="center"/>
    </xf>
    <xf numFmtId="165" fontId="60" fillId="6" borderId="1" xfId="27" applyNumberFormat="1" applyFont="1" applyFill="1" applyBorder="1" applyAlignment="1">
      <alignment horizontal="right" vertical="center"/>
    </xf>
    <xf numFmtId="0" fontId="11" fillId="2" borderId="0" xfId="23" applyFont="1" applyFill="1" applyAlignment="1">
      <alignment horizontal="left" vertical="center"/>
    </xf>
    <xf numFmtId="0" fontId="60" fillId="4" borderId="1" xfId="0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horizontal="left" vertical="center" wrapText="1"/>
    </xf>
    <xf numFmtId="3" fontId="59" fillId="2" borderId="1" xfId="29" applyNumberFormat="1" applyFont="1" applyFill="1" applyBorder="1" applyAlignment="1">
      <alignment horizontal="right" vertical="center"/>
    </xf>
    <xf numFmtId="3" fontId="59" fillId="3" borderId="1" xfId="29" applyNumberFormat="1" applyFont="1" applyFill="1" applyBorder="1" applyAlignment="1">
      <alignment horizontal="right" vertical="center"/>
    </xf>
    <xf numFmtId="3" fontId="60" fillId="4" borderId="1" xfId="29" applyNumberFormat="1" applyFont="1" applyFill="1" applyBorder="1" applyAlignment="1">
      <alignment horizontal="right" vertical="center"/>
    </xf>
    <xf numFmtId="3" fontId="60" fillId="6" borderId="1" xfId="29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 wrapText="1"/>
    </xf>
    <xf numFmtId="3" fontId="59" fillId="2" borderId="0" xfId="23" applyNumberFormat="1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60" fillId="4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center"/>
    </xf>
    <xf numFmtId="3" fontId="59" fillId="2" borderId="1" xfId="0" applyNumberFormat="1" applyFont="1" applyFill="1" applyBorder="1" applyAlignment="1">
      <alignment horizontal="right" vertical="center"/>
    </xf>
    <xf numFmtId="3" fontId="59" fillId="3" borderId="1" xfId="0" applyNumberFormat="1" applyFont="1" applyFill="1" applyBorder="1" applyAlignment="1">
      <alignment horizontal="right" vertical="center"/>
    </xf>
    <xf numFmtId="165" fontId="59" fillId="2" borderId="1" xfId="30" applyNumberFormat="1" applyFont="1" applyFill="1" applyBorder="1" applyAlignment="1">
      <alignment horizontal="right" vertical="center"/>
    </xf>
    <xf numFmtId="164" fontId="59" fillId="2" borderId="1" xfId="0" applyNumberFormat="1" applyFont="1" applyFill="1" applyBorder="1" applyAlignment="1">
      <alignment horizontal="right" vertical="center"/>
    </xf>
    <xf numFmtId="164" fontId="59" fillId="3" borderId="1" xfId="0" applyNumberFormat="1" applyFont="1" applyFill="1" applyBorder="1" applyAlignment="1">
      <alignment horizontal="right" vertical="center"/>
    </xf>
    <xf numFmtId="0" fontId="16" fillId="2" borderId="0" xfId="23" applyFont="1" applyFill="1" applyAlignment="1">
      <alignment vertical="center"/>
    </xf>
    <xf numFmtId="0" fontId="12" fillId="2" borderId="0" xfId="23" applyFont="1" applyFill="1" applyAlignment="1">
      <alignment vertical="center"/>
    </xf>
    <xf numFmtId="0" fontId="59" fillId="2" borderId="0" xfId="23" applyFont="1" applyFill="1" applyAlignment="1">
      <alignment horizontal="left" vertical="center"/>
    </xf>
    <xf numFmtId="0" fontId="67" fillId="2" borderId="0" xfId="23" applyFont="1" applyFill="1" applyAlignment="1">
      <alignment vertical="center"/>
    </xf>
    <xf numFmtId="0" fontId="68" fillId="2" borderId="0" xfId="23" applyFont="1" applyFill="1" applyAlignment="1">
      <alignment vertical="center"/>
    </xf>
    <xf numFmtId="3" fontId="59" fillId="2" borderId="1" xfId="9" applyNumberFormat="1" applyFont="1" applyFill="1" applyBorder="1" applyAlignment="1">
      <alignment vertical="center"/>
    </xf>
    <xf numFmtId="3" fontId="59" fillId="3" borderId="1" xfId="9" applyNumberFormat="1" applyFont="1" applyFill="1" applyBorder="1" applyAlignment="1">
      <alignment vertical="center"/>
    </xf>
    <xf numFmtId="165" fontId="59" fillId="2" borderId="1" xfId="23" applyNumberFormat="1" applyFont="1" applyFill="1" applyBorder="1" applyAlignment="1">
      <alignment vertical="center"/>
    </xf>
    <xf numFmtId="0" fontId="60" fillId="4" borderId="1" xfId="9" applyFont="1" applyFill="1" applyBorder="1" applyAlignment="1">
      <alignment vertical="center" wrapText="1"/>
    </xf>
    <xf numFmtId="3" fontId="60" fillId="4" borderId="1" xfId="9" applyNumberFormat="1" applyFont="1" applyFill="1" applyBorder="1" applyAlignment="1">
      <alignment vertical="center"/>
    </xf>
    <xf numFmtId="165" fontId="60" fillId="4" borderId="1" xfId="23" applyNumberFormat="1" applyFont="1" applyFill="1" applyBorder="1" applyAlignment="1">
      <alignment vertical="center"/>
    </xf>
    <xf numFmtId="0" fontId="60" fillId="4" borderId="7" xfId="9" applyFont="1" applyFill="1" applyBorder="1" applyAlignment="1">
      <alignment vertical="center" wrapText="1"/>
    </xf>
    <xf numFmtId="0" fontId="60" fillId="6" borderId="5" xfId="9" applyFont="1" applyFill="1" applyBorder="1" applyAlignment="1">
      <alignment vertical="center" wrapText="1"/>
    </xf>
    <xf numFmtId="0" fontId="60" fillId="6" borderId="7" xfId="9" applyFont="1" applyFill="1" applyBorder="1" applyAlignment="1">
      <alignment vertical="center" wrapText="1"/>
    </xf>
    <xf numFmtId="3" fontId="60" fillId="6" borderId="1" xfId="9" applyNumberFormat="1" applyFont="1" applyFill="1" applyBorder="1" applyAlignment="1">
      <alignment vertical="center"/>
    </xf>
    <xf numFmtId="165" fontId="60" fillId="6" borderId="1" xfId="23" applyNumberFormat="1" applyFont="1" applyFill="1" applyBorder="1" applyAlignment="1">
      <alignment vertical="center"/>
    </xf>
    <xf numFmtId="0" fontId="59" fillId="2" borderId="0" xfId="23" applyFont="1" applyFill="1" applyBorder="1" applyAlignment="1">
      <alignment horizontal="left" vertical="center" wrapText="1"/>
    </xf>
    <xf numFmtId="0" fontId="59" fillId="2" borderId="1" xfId="9" applyFont="1" applyFill="1" applyBorder="1" applyAlignment="1">
      <alignment horizontal="justify" vertical="center" wrapText="1"/>
    </xf>
    <xf numFmtId="0" fontId="59" fillId="2" borderId="7" xfId="9" applyFont="1" applyFill="1" applyBorder="1" applyAlignment="1">
      <alignment horizontal="justify" vertical="center" wrapText="1"/>
    </xf>
    <xf numFmtId="164" fontId="60" fillId="6" borderId="4" xfId="9" applyNumberFormat="1" applyFont="1" applyFill="1" applyBorder="1" applyAlignment="1">
      <alignment horizontal="right" vertical="center"/>
    </xf>
    <xf numFmtId="165" fontId="59" fillId="6" borderId="4" xfId="9" applyNumberFormat="1" applyFont="1" applyFill="1" applyBorder="1" applyAlignment="1">
      <alignment horizontal="right" vertical="center"/>
    </xf>
    <xf numFmtId="165" fontId="60" fillId="6" borderId="4" xfId="9" applyNumberFormat="1" applyFont="1" applyFill="1" applyBorder="1" applyAlignment="1">
      <alignment horizontal="right" vertical="center"/>
    </xf>
    <xf numFmtId="0" fontId="59" fillId="2" borderId="0" xfId="9" applyFont="1" applyFill="1" applyAlignment="1">
      <alignment horizontal="left" vertical="center"/>
    </xf>
    <xf numFmtId="164" fontId="59" fillId="2" borderId="0" xfId="9" applyNumberFormat="1" applyFont="1" applyFill="1" applyAlignment="1">
      <alignment horizontal="right" vertical="center"/>
    </xf>
    <xf numFmtId="164" fontId="59" fillId="2" borderId="1" xfId="27" applyNumberFormat="1" applyFont="1" applyFill="1" applyBorder="1" applyAlignment="1">
      <alignment vertical="center"/>
    </xf>
    <xf numFmtId="164" fontId="59" fillId="3" borderId="1" xfId="27" applyNumberFormat="1" applyFont="1" applyFill="1" applyBorder="1" applyAlignment="1">
      <alignment vertical="center"/>
    </xf>
    <xf numFmtId="165" fontId="59" fillId="2" borderId="1" xfId="27" applyNumberFormat="1" applyFont="1" applyFill="1" applyBorder="1" applyAlignment="1">
      <alignment vertical="center"/>
    </xf>
    <xf numFmtId="164" fontId="60" fillId="6" borderId="1" xfId="27" applyNumberFormat="1" applyFont="1" applyFill="1" applyBorder="1" applyAlignment="1">
      <alignment vertical="center"/>
    </xf>
    <xf numFmtId="165" fontId="60" fillId="6" borderId="1" xfId="27" applyNumberFormat="1" applyFont="1" applyFill="1" applyBorder="1" applyAlignment="1">
      <alignment vertical="center"/>
    </xf>
    <xf numFmtId="3" fontId="59" fillId="2" borderId="1" xfId="27" applyNumberFormat="1" applyFont="1" applyFill="1" applyBorder="1" applyAlignment="1">
      <alignment vertical="center"/>
    </xf>
    <xf numFmtId="3" fontId="0" fillId="0" borderId="1" xfId="0" applyNumberFormat="1" applyBorder="1"/>
    <xf numFmtId="3" fontId="59" fillId="3" borderId="1" xfId="27" applyNumberFormat="1" applyFont="1" applyFill="1" applyBorder="1" applyAlignment="1">
      <alignment vertical="center"/>
    </xf>
    <xf numFmtId="3" fontId="60" fillId="4" borderId="1" xfId="27" applyNumberFormat="1" applyFont="1" applyFill="1" applyBorder="1" applyAlignment="1">
      <alignment vertical="center"/>
    </xf>
    <xf numFmtId="3" fontId="4" fillId="4" borderId="1" xfId="0" applyNumberFormat="1" applyFont="1" applyFill="1" applyBorder="1"/>
    <xf numFmtId="3" fontId="60" fillId="6" borderId="1" xfId="27" applyNumberFormat="1" applyFont="1" applyFill="1" applyBorder="1" applyAlignment="1">
      <alignment vertical="center"/>
    </xf>
    <xf numFmtId="3" fontId="12" fillId="2" borderId="0" xfId="23" applyNumberFormat="1" applyFont="1" applyFill="1" applyAlignment="1">
      <alignment vertical="center"/>
    </xf>
    <xf numFmtId="0" fontId="59" fillId="2" borderId="49" xfId="0" applyFont="1" applyFill="1" applyBorder="1" applyAlignment="1">
      <alignment vertical="center"/>
    </xf>
    <xf numFmtId="0" fontId="59" fillId="2" borderId="50" xfId="0" applyFont="1" applyFill="1" applyBorder="1" applyAlignment="1">
      <alignment vertical="center"/>
    </xf>
    <xf numFmtId="0" fontId="59" fillId="2" borderId="0" xfId="0" applyFont="1" applyFill="1" applyBorder="1" applyAlignment="1">
      <alignment vertical="center" wrapText="1"/>
    </xf>
    <xf numFmtId="0" fontId="59" fillId="2" borderId="0" xfId="0" applyFont="1" applyFill="1" applyBorder="1" applyAlignment="1">
      <alignment horizontal="left" vertical="center" wrapText="1"/>
    </xf>
    <xf numFmtId="165" fontId="59" fillId="2" borderId="1" xfId="0" applyNumberFormat="1" applyFont="1" applyFill="1" applyBorder="1" applyAlignment="1">
      <alignment horizontal="right" vertical="center"/>
    </xf>
    <xf numFmtId="165" fontId="12" fillId="2" borderId="0" xfId="4" applyNumberFormat="1" applyFont="1" applyFill="1" applyAlignment="1">
      <alignment vertical="center"/>
    </xf>
    <xf numFmtId="0" fontId="12" fillId="2" borderId="0" xfId="23" applyFont="1" applyFill="1" applyAlignment="1">
      <alignment horizontal="left" vertical="center"/>
    </xf>
    <xf numFmtId="166" fontId="12" fillId="2" borderId="0" xfId="5" applyNumberFormat="1" applyFont="1" applyFill="1" applyAlignment="1">
      <alignment vertical="center"/>
    </xf>
    <xf numFmtId="0" fontId="59" fillId="2" borderId="0" xfId="28" applyFont="1" applyFill="1" applyAlignment="1">
      <alignment vertical="center"/>
    </xf>
    <xf numFmtId="0" fontId="9" fillId="2" borderId="0" xfId="28" applyFont="1" applyFill="1" applyAlignment="1">
      <alignment horizontal="left" vertical="center"/>
    </xf>
    <xf numFmtId="0" fontId="60" fillId="2" borderId="0" xfId="28" applyFont="1" applyFill="1" applyAlignment="1">
      <alignment horizontal="left" vertical="center"/>
    </xf>
    <xf numFmtId="0" fontId="56" fillId="2" borderId="0" xfId="28" applyFont="1" applyFill="1" applyAlignment="1">
      <alignment horizontal="left" vertical="center"/>
    </xf>
    <xf numFmtId="0" fontId="60" fillId="2" borderId="0" xfId="28" applyFont="1" applyFill="1" applyAlignment="1">
      <alignment vertical="center"/>
    </xf>
    <xf numFmtId="0" fontId="59" fillId="2" borderId="1" xfId="9" applyFont="1" applyFill="1" applyBorder="1" applyAlignment="1">
      <alignment horizontal="center" vertical="center" wrapText="1"/>
    </xf>
    <xf numFmtId="165" fontId="59" fillId="2" borderId="1" xfId="28" applyNumberFormat="1" applyFont="1" applyFill="1" applyBorder="1" applyAlignment="1">
      <alignment horizontal="right" vertical="center"/>
    </xf>
    <xf numFmtId="165" fontId="60" fillId="4" borderId="1" xfId="28" applyNumberFormat="1" applyFont="1" applyFill="1" applyBorder="1" applyAlignment="1">
      <alignment horizontal="right" vertical="center"/>
    </xf>
    <xf numFmtId="165" fontId="60" fillId="6" borderId="1" xfId="28" applyNumberFormat="1" applyFont="1" applyFill="1" applyBorder="1" applyAlignment="1">
      <alignment horizontal="right" vertical="center"/>
    </xf>
    <xf numFmtId="0" fontId="59" fillId="2" borderId="0" xfId="28" applyFont="1" applyFill="1" applyBorder="1" applyAlignment="1">
      <alignment horizontal="left" vertical="center" wrapText="1"/>
    </xf>
    <xf numFmtId="0" fontId="16" fillId="2" borderId="0" xfId="9" applyFont="1" applyFill="1" applyAlignment="1">
      <alignment vertical="center"/>
    </xf>
    <xf numFmtId="164" fontId="16" fillId="2" borderId="0" xfId="9" applyNumberFormat="1" applyFont="1" applyFill="1" applyAlignment="1">
      <alignment vertical="center"/>
    </xf>
    <xf numFmtId="0" fontId="27" fillId="2" borderId="0" xfId="7" applyFont="1" applyFill="1" applyBorder="1" applyAlignment="1">
      <alignment vertical="center" wrapText="1"/>
    </xf>
    <xf numFmtId="0" fontId="9" fillId="2" borderId="0" xfId="28" applyFont="1" applyFill="1" applyAlignment="1">
      <alignment vertical="center"/>
    </xf>
    <xf numFmtId="165" fontId="59" fillId="2" borderId="1" xfId="28" applyNumberFormat="1" applyFont="1" applyFill="1" applyBorder="1" applyAlignment="1">
      <alignment vertical="center"/>
    </xf>
    <xf numFmtId="165" fontId="60" fillId="4" borderId="1" xfId="28" applyNumberFormat="1" applyFont="1" applyFill="1" applyBorder="1" applyAlignment="1">
      <alignment vertical="center"/>
    </xf>
    <xf numFmtId="165" fontId="60" fillId="6" borderId="1" xfId="6" applyNumberFormat="1" applyFont="1" applyFill="1" applyBorder="1"/>
    <xf numFmtId="165" fontId="60" fillId="6" borderId="1" xfId="6" applyNumberFormat="1" applyFont="1" applyFill="1" applyBorder="1" applyAlignment="1">
      <alignment horizontal="right"/>
    </xf>
    <xf numFmtId="164" fontId="59" fillId="2" borderId="1" xfId="9" applyNumberFormat="1" applyFont="1" applyFill="1" applyBorder="1" applyAlignment="1">
      <alignment vertical="center"/>
    </xf>
    <xf numFmtId="165" fontId="59" fillId="2" borderId="1" xfId="9" applyNumberFormat="1" applyFont="1" applyFill="1" applyBorder="1" applyAlignment="1">
      <alignment vertical="center"/>
    </xf>
    <xf numFmtId="164" fontId="60" fillId="4" borderId="1" xfId="9" applyNumberFormat="1" applyFont="1" applyFill="1" applyBorder="1" applyAlignment="1">
      <alignment vertical="center"/>
    </xf>
    <xf numFmtId="165" fontId="60" fillId="4" borderId="1" xfId="9" applyNumberFormat="1" applyFont="1" applyFill="1" applyBorder="1" applyAlignment="1">
      <alignment vertical="center"/>
    </xf>
    <xf numFmtId="164" fontId="60" fillId="6" borderId="1" xfId="9" applyNumberFormat="1" applyFont="1" applyFill="1" applyBorder="1" applyAlignment="1">
      <alignment vertical="center"/>
    </xf>
    <xf numFmtId="165" fontId="59" fillId="6" borderId="1" xfId="9" applyNumberFormat="1" applyFont="1" applyFill="1" applyBorder="1" applyAlignment="1">
      <alignment vertical="center"/>
    </xf>
    <xf numFmtId="164" fontId="59" fillId="2" borderId="0" xfId="28" applyNumberFormat="1" applyFont="1" applyFill="1" applyAlignment="1">
      <alignment vertical="center"/>
    </xf>
    <xf numFmtId="0" fontId="59" fillId="2" borderId="1" xfId="0" applyFont="1" applyFill="1" applyBorder="1" applyAlignment="1">
      <alignment horizontal="left" vertical="center"/>
    </xf>
    <xf numFmtId="3" fontId="59" fillId="2" borderId="1" xfId="27" applyNumberFormat="1" applyFont="1" applyFill="1" applyBorder="1" applyAlignment="1">
      <alignment horizontal="right" vertical="center"/>
    </xf>
    <xf numFmtId="3" fontId="60" fillId="4" borderId="1" xfId="27" applyNumberFormat="1" applyFont="1" applyFill="1" applyBorder="1" applyAlignment="1">
      <alignment horizontal="right" vertical="center"/>
    </xf>
    <xf numFmtId="3" fontId="60" fillId="6" borderId="1" xfId="27" applyNumberFormat="1" applyFont="1" applyFill="1" applyBorder="1" applyAlignment="1">
      <alignment horizontal="right" vertical="center"/>
    </xf>
    <xf numFmtId="3" fontId="59" fillId="2" borderId="0" xfId="28" applyNumberFormat="1" applyFont="1" applyFill="1" applyAlignment="1">
      <alignment vertical="center"/>
    </xf>
    <xf numFmtId="0" fontId="9" fillId="2" borderId="0" xfId="31" applyFont="1" applyFill="1" applyAlignment="1">
      <alignment vertical="center"/>
    </xf>
    <xf numFmtId="0" fontId="59" fillId="2" borderId="0" xfId="31" applyFont="1" applyFill="1" applyAlignment="1">
      <alignment vertical="center"/>
    </xf>
    <xf numFmtId="0" fontId="60" fillId="2" borderId="0" xfId="31" applyFont="1" applyFill="1" applyAlignment="1">
      <alignment horizontal="left" vertical="center"/>
    </xf>
    <xf numFmtId="0" fontId="56" fillId="2" borderId="0" xfId="31" applyFont="1" applyFill="1" applyAlignment="1">
      <alignment horizontal="left" vertical="center"/>
    </xf>
    <xf numFmtId="165" fontId="60" fillId="6" borderId="1" xfId="28" applyNumberFormat="1" applyFont="1" applyFill="1" applyBorder="1" applyAlignment="1">
      <alignment vertical="center"/>
    </xf>
    <xf numFmtId="0" fontId="60" fillId="2" borderId="0" xfId="31" applyFont="1" applyFill="1" applyAlignment="1">
      <alignment vertical="center"/>
    </xf>
    <xf numFmtId="164" fontId="59" fillId="3" borderId="1" xfId="9" applyNumberFormat="1" applyFont="1" applyFill="1" applyBorder="1" applyAlignment="1">
      <alignment vertical="center"/>
    </xf>
    <xf numFmtId="0" fontId="59" fillId="2" borderId="0" xfId="31" applyFont="1" applyFill="1" applyBorder="1" applyAlignment="1">
      <alignment vertical="center"/>
    </xf>
    <xf numFmtId="165" fontId="59" fillId="2" borderId="0" xfId="30" applyNumberFormat="1" applyFont="1" applyFill="1" applyAlignment="1">
      <alignment vertical="center"/>
    </xf>
    <xf numFmtId="0" fontId="59" fillId="2" borderId="0" xfId="31" applyFont="1" applyFill="1" applyBorder="1" applyAlignment="1">
      <alignment horizontal="left" vertical="center" wrapText="1"/>
    </xf>
    <xf numFmtId="164" fontId="59" fillId="2" borderId="0" xfId="31" applyNumberFormat="1" applyFont="1" applyFill="1" applyAlignment="1">
      <alignment vertical="center"/>
    </xf>
    <xf numFmtId="0" fontId="60" fillId="2" borderId="1" xfId="0" applyFont="1" applyFill="1" applyBorder="1" applyAlignment="1">
      <alignment horizontal="center" vertical="center"/>
    </xf>
    <xf numFmtId="167" fontId="59" fillId="2" borderId="1" xfId="5" applyNumberFormat="1" applyFont="1" applyFill="1" applyBorder="1" applyAlignment="1">
      <alignment horizontal="right" vertical="center"/>
    </xf>
    <xf numFmtId="1" fontId="59" fillId="2" borderId="1" xfId="29" applyNumberFormat="1" applyFont="1" applyFill="1" applyBorder="1" applyAlignment="1">
      <alignment horizontal="right" vertical="center"/>
    </xf>
    <xf numFmtId="167" fontId="59" fillId="3" borderId="1" xfId="5" applyNumberFormat="1" applyFont="1" applyFill="1" applyBorder="1" applyAlignment="1">
      <alignment vertical="center"/>
    </xf>
    <xf numFmtId="167" fontId="60" fillId="6" borderId="1" xfId="5" applyNumberFormat="1" applyFont="1" applyFill="1" applyBorder="1" applyAlignment="1">
      <alignment horizontal="right" vertical="center"/>
    </xf>
    <xf numFmtId="0" fontId="59" fillId="2" borderId="0" xfId="32" applyFont="1" applyFill="1" applyAlignment="1">
      <alignment vertical="center"/>
    </xf>
    <xf numFmtId="0" fontId="9" fillId="2" borderId="0" xfId="32" applyFont="1" applyFill="1" applyAlignment="1">
      <alignment vertical="center"/>
    </xf>
    <xf numFmtId="0" fontId="60" fillId="2" borderId="0" xfId="32" applyFont="1" applyFill="1" applyAlignment="1">
      <alignment horizontal="left" vertical="center"/>
    </xf>
    <xf numFmtId="0" fontId="56" fillId="2" borderId="0" xfId="32" applyFont="1" applyFill="1" applyAlignment="1">
      <alignment horizontal="left" vertical="center"/>
    </xf>
    <xf numFmtId="0" fontId="60" fillId="2" borderId="0" xfId="32" applyFont="1" applyFill="1" applyAlignment="1">
      <alignment vertical="center"/>
    </xf>
    <xf numFmtId="165" fontId="59" fillId="2" borderId="1" xfId="32" applyNumberFormat="1" applyFont="1" applyFill="1" applyBorder="1" applyAlignment="1">
      <alignment vertical="center"/>
    </xf>
    <xf numFmtId="165" fontId="59" fillId="2" borderId="1" xfId="32" applyNumberFormat="1" applyFont="1" applyFill="1" applyBorder="1" applyAlignment="1">
      <alignment horizontal="right" vertical="center"/>
    </xf>
    <xf numFmtId="165" fontId="60" fillId="4" borderId="1" xfId="32" applyNumberFormat="1" applyFont="1" applyFill="1" applyBorder="1" applyAlignment="1">
      <alignment vertical="center"/>
    </xf>
    <xf numFmtId="165" fontId="60" fillId="4" borderId="1" xfId="32" applyNumberFormat="1" applyFont="1" applyFill="1" applyBorder="1" applyAlignment="1">
      <alignment horizontal="right" vertical="center"/>
    </xf>
    <xf numFmtId="165" fontId="60" fillId="6" borderId="1" xfId="32" applyNumberFormat="1" applyFont="1" applyFill="1" applyBorder="1" applyAlignment="1">
      <alignment vertical="center"/>
    </xf>
    <xf numFmtId="165" fontId="60" fillId="6" borderId="1" xfId="32" applyNumberFormat="1" applyFont="1" applyFill="1" applyBorder="1" applyAlignment="1">
      <alignment horizontal="right" vertical="center"/>
    </xf>
    <xf numFmtId="0" fontId="59" fillId="2" borderId="0" xfId="32" applyFont="1" applyFill="1" applyBorder="1" applyAlignment="1">
      <alignment horizontal="left" vertical="center" wrapText="1"/>
    </xf>
    <xf numFmtId="9" fontId="59" fillId="2" borderId="0" xfId="4" applyFont="1" applyFill="1" applyAlignment="1">
      <alignment vertical="center"/>
    </xf>
    <xf numFmtId="164" fontId="59" fillId="2" borderId="0" xfId="9" applyNumberFormat="1" applyFont="1" applyFill="1" applyAlignment="1">
      <alignment horizontal="left" vertical="center"/>
    </xf>
    <xf numFmtId="166" fontId="59" fillId="2" borderId="1" xfId="29" applyNumberFormat="1" applyFont="1" applyFill="1" applyBorder="1" applyAlignment="1">
      <alignment horizontal="right" vertical="center"/>
    </xf>
    <xf numFmtId="166" fontId="59" fillId="3" borderId="1" xfId="29" applyNumberFormat="1" applyFont="1" applyFill="1" applyBorder="1" applyAlignment="1" applyProtection="1">
      <alignment horizontal="right" vertical="center"/>
    </xf>
    <xf numFmtId="166" fontId="59" fillId="3" borderId="1" xfId="29" applyNumberFormat="1" applyFont="1" applyFill="1" applyBorder="1" applyAlignment="1">
      <alignment vertical="center"/>
    </xf>
    <xf numFmtId="3" fontId="60" fillId="6" borderId="1" xfId="0" applyNumberFormat="1" applyFont="1" applyFill="1" applyBorder="1" applyAlignment="1">
      <alignment horizontal="right" vertical="center"/>
    </xf>
    <xf numFmtId="3" fontId="59" fillId="2" borderId="0" xfId="32" applyNumberFormat="1" applyFont="1" applyFill="1" applyAlignment="1">
      <alignment vertical="center"/>
    </xf>
    <xf numFmtId="0" fontId="60" fillId="4" borderId="5" xfId="9" applyFont="1" applyFill="1" applyBorder="1" applyAlignment="1">
      <alignment horizontal="left" vertical="center" wrapText="1"/>
    </xf>
    <xf numFmtId="0" fontId="9" fillId="2" borderId="0" xfId="32" applyFont="1" applyFill="1" applyAlignment="1">
      <alignment horizontal="left" vertical="center"/>
    </xf>
    <xf numFmtId="164" fontId="59" fillId="2" borderId="0" xfId="32" applyNumberFormat="1" applyFont="1" applyFill="1" applyAlignment="1">
      <alignment vertical="center"/>
    </xf>
    <xf numFmtId="165" fontId="59" fillId="2" borderId="1" xfId="9" applyNumberFormat="1" applyFont="1" applyFill="1" applyBorder="1" applyAlignment="1">
      <alignment horizontal="center" vertical="center"/>
    </xf>
    <xf numFmtId="165" fontId="60" fillId="4" borderId="1" xfId="9" applyNumberFormat="1" applyFont="1" applyFill="1" applyBorder="1" applyAlignment="1">
      <alignment horizontal="center" vertical="center"/>
    </xf>
    <xf numFmtId="165" fontId="59" fillId="6" borderId="1" xfId="9" applyNumberFormat="1" applyFont="1" applyFill="1" applyBorder="1" applyAlignment="1">
      <alignment horizontal="center" vertical="center"/>
    </xf>
    <xf numFmtId="165" fontId="60" fillId="6" borderId="1" xfId="9" applyNumberFormat="1" applyFont="1" applyFill="1" applyBorder="1" applyAlignment="1">
      <alignment horizontal="center" vertical="center"/>
    </xf>
    <xf numFmtId="3" fontId="60" fillId="4" borderId="1" xfId="0" applyNumberFormat="1" applyFont="1" applyFill="1" applyBorder="1" applyAlignment="1">
      <alignment horizontal="right" vertical="center"/>
    </xf>
    <xf numFmtId="0" fontId="59" fillId="2" borderId="0" xfId="33" applyFont="1" applyFill="1" applyAlignment="1">
      <alignment vertical="center"/>
    </xf>
    <xf numFmtId="0" fontId="9" fillId="2" borderId="0" xfId="33" applyFont="1" applyFill="1" applyAlignment="1">
      <alignment vertical="center"/>
    </xf>
    <xf numFmtId="0" fontId="60" fillId="2" borderId="0" xfId="33" applyFont="1" applyFill="1" applyAlignment="1">
      <alignment horizontal="left" vertical="center"/>
    </xf>
    <xf numFmtId="0" fontId="18" fillId="2" borderId="0" xfId="33" applyFont="1" applyFill="1" applyAlignment="1">
      <alignment horizontal="left" vertical="center"/>
    </xf>
    <xf numFmtId="0" fontId="60" fillId="2" borderId="0" xfId="33" applyFont="1" applyFill="1" applyAlignment="1">
      <alignment vertical="center"/>
    </xf>
    <xf numFmtId="0" fontId="59" fillId="2" borderId="0" xfId="33" applyFont="1" applyFill="1" applyBorder="1" applyAlignment="1">
      <alignment horizontal="left" vertical="center" wrapText="1"/>
    </xf>
    <xf numFmtId="164" fontId="59" fillId="2" borderId="0" xfId="33" applyNumberFormat="1" applyFont="1" applyFill="1" applyAlignment="1">
      <alignment vertical="center"/>
    </xf>
    <xf numFmtId="3" fontId="59" fillId="2" borderId="1" xfId="29" applyNumberFormat="1" applyFont="1" applyFill="1" applyBorder="1" applyAlignment="1">
      <alignment vertical="center"/>
    </xf>
    <xf numFmtId="0" fontId="9" fillId="2" borderId="0" xfId="33" applyFont="1" applyFill="1" applyAlignment="1">
      <alignment horizontal="left" vertical="center"/>
    </xf>
    <xf numFmtId="0" fontId="56" fillId="2" borderId="0" xfId="33" applyFont="1" applyFill="1" applyAlignment="1">
      <alignment horizontal="left" vertical="center"/>
    </xf>
    <xf numFmtId="0" fontId="16" fillId="2" borderId="0" xfId="28" applyFont="1" applyFill="1" applyAlignment="1">
      <alignment vertical="center"/>
    </xf>
    <xf numFmtId="0" fontId="59" fillId="2" borderId="0" xfId="34" applyFont="1" applyFill="1" applyAlignment="1">
      <alignment vertical="center"/>
    </xf>
    <xf numFmtId="0" fontId="9" fillId="2" borderId="0" xfId="34" applyFont="1" applyFill="1" applyAlignment="1">
      <alignment vertical="center"/>
    </xf>
    <xf numFmtId="0" fontId="60" fillId="2" borderId="0" xfId="34" applyFont="1" applyFill="1" applyAlignment="1">
      <alignment vertical="center"/>
    </xf>
    <xf numFmtId="0" fontId="56" fillId="2" borderId="0" xfId="34" applyFont="1" applyFill="1" applyAlignment="1">
      <alignment horizontal="left" vertical="center"/>
    </xf>
    <xf numFmtId="0" fontId="59" fillId="2" borderId="0" xfId="34" applyFont="1" applyFill="1" applyBorder="1" applyAlignment="1">
      <alignment horizontal="left" vertical="center" wrapText="1"/>
    </xf>
    <xf numFmtId="0" fontId="59" fillId="2" borderId="1" xfId="9" quotePrefix="1" applyFont="1" applyFill="1" applyBorder="1" applyAlignment="1">
      <alignment vertical="center" wrapText="1"/>
    </xf>
    <xf numFmtId="0" fontId="59" fillId="2" borderId="49" xfId="0" applyFont="1" applyFill="1" applyBorder="1" applyAlignment="1">
      <alignment vertical="center" wrapText="1"/>
    </xf>
    <xf numFmtId="0" fontId="15" fillId="2" borderId="0" xfId="35" applyFont="1" applyFill="1" applyAlignment="1">
      <alignment vertical="center"/>
    </xf>
    <xf numFmtId="0" fontId="5" fillId="2" borderId="0" xfId="35" applyFont="1" applyFill="1" applyAlignment="1">
      <alignment vertical="center"/>
    </xf>
    <xf numFmtId="0" fontId="70" fillId="2" borderId="0" xfId="35" applyFont="1" applyFill="1" applyAlignment="1">
      <alignment horizontal="left" vertical="center"/>
    </xf>
    <xf numFmtId="0" fontId="56" fillId="2" borderId="0" xfId="35" applyFont="1" applyFill="1" applyAlignment="1">
      <alignment horizontal="left" vertical="center"/>
    </xf>
    <xf numFmtId="0" fontId="71" fillId="2" borderId="0" xfId="35" applyFont="1" applyFill="1" applyAlignment="1">
      <alignment vertical="center"/>
    </xf>
    <xf numFmtId="0" fontId="16" fillId="2" borderId="0" xfId="35" applyFont="1" applyFill="1" applyAlignment="1">
      <alignment vertical="center"/>
    </xf>
    <xf numFmtId="0" fontId="72" fillId="2" borderId="0" xfId="35" applyFont="1" applyFill="1" applyAlignment="1">
      <alignment vertical="center"/>
    </xf>
    <xf numFmtId="165" fontId="16" fillId="2" borderId="0" xfId="4" applyNumberFormat="1" applyFont="1" applyFill="1" applyAlignment="1">
      <alignment vertical="center"/>
    </xf>
    <xf numFmtId="0" fontId="16" fillId="2" borderId="0" xfId="9" applyFont="1" applyFill="1" applyAlignment="1">
      <alignment horizontal="left" vertical="center"/>
    </xf>
    <xf numFmtId="164" fontId="16" fillId="2" borderId="0" xfId="9" applyNumberFormat="1" applyFont="1" applyFill="1" applyAlignment="1">
      <alignment horizontal="left" vertical="center"/>
    </xf>
    <xf numFmtId="0" fontId="16" fillId="2" borderId="0" xfId="35" applyFont="1" applyFill="1" applyBorder="1" applyAlignment="1">
      <alignment horizontal="left" vertical="center" wrapText="1"/>
    </xf>
    <xf numFmtId="0" fontId="16" fillId="2" borderId="0" xfId="32" applyFont="1" applyFill="1" applyAlignment="1">
      <alignment vertical="center"/>
    </xf>
    <xf numFmtId="0" fontId="59" fillId="2" borderId="0" xfId="35" applyFont="1" applyFill="1" applyAlignment="1">
      <alignment vertical="center"/>
    </xf>
    <xf numFmtId="0" fontId="9" fillId="2" borderId="0" xfId="35" applyFont="1" applyFill="1" applyAlignment="1">
      <alignment vertical="center"/>
    </xf>
    <xf numFmtId="0" fontId="60" fillId="2" borderId="0" xfId="35" applyFont="1" applyFill="1" applyAlignment="1">
      <alignment horizontal="left" vertical="center"/>
    </xf>
    <xf numFmtId="0" fontId="60" fillId="2" borderId="0" xfId="35" applyFont="1" applyFill="1" applyAlignment="1">
      <alignment vertical="center"/>
    </xf>
    <xf numFmtId="0" fontId="59" fillId="2" borderId="0" xfId="35" applyFont="1" applyFill="1" applyBorder="1" applyAlignment="1">
      <alignment horizontal="left" vertical="center" wrapText="1"/>
    </xf>
    <xf numFmtId="164" fontId="59" fillId="2" borderId="0" xfId="35" applyNumberFormat="1" applyFont="1" applyFill="1" applyBorder="1" applyAlignment="1">
      <alignment horizontal="center" vertical="center" wrapText="1"/>
    </xf>
    <xf numFmtId="3" fontId="59" fillId="2" borderId="0" xfId="35" applyNumberFormat="1" applyFont="1" applyFill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/>
    </xf>
    <xf numFmtId="0" fontId="6" fillId="2" borderId="0" xfId="1" applyFont="1" applyFill="1" applyBorder="1" applyAlignment="1">
      <alignment horizontal="left"/>
    </xf>
    <xf numFmtId="0" fontId="9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left"/>
    </xf>
    <xf numFmtId="0" fontId="16" fillId="2" borderId="6" xfId="3" applyFont="1" applyFill="1" applyBorder="1" applyAlignment="1">
      <alignment horizontal="left" vertical="center" wrapText="1"/>
    </xf>
    <xf numFmtId="0" fontId="12" fillId="2" borderId="0" xfId="3" applyFont="1" applyFill="1" applyAlignment="1">
      <alignment horizontal="left" vertical="center" wrapText="1"/>
    </xf>
    <xf numFmtId="0" fontId="21" fillId="4" borderId="5" xfId="3" applyFont="1" applyFill="1" applyBorder="1" applyAlignment="1">
      <alignment horizontal="center" vertical="center" wrapText="1"/>
    </xf>
    <xf numFmtId="0" fontId="21" fillId="4" borderId="7" xfId="3" applyFont="1" applyFill="1" applyBorder="1" applyAlignment="1">
      <alignment horizontal="center" vertical="center" wrapText="1"/>
    </xf>
    <xf numFmtId="0" fontId="21" fillId="6" borderId="5" xfId="3" applyFont="1" applyFill="1" applyBorder="1" applyAlignment="1">
      <alignment horizontal="center" vertical="center" wrapText="1"/>
    </xf>
    <xf numFmtId="0" fontId="21" fillId="6" borderId="7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1" fillId="2" borderId="4" xfId="3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horizontal="left" vertical="center" wrapText="1"/>
    </xf>
    <xf numFmtId="0" fontId="27" fillId="2" borderId="0" xfId="2" applyFont="1" applyFill="1" applyAlignment="1">
      <alignment horizontal="left" wrapText="1"/>
    </xf>
    <xf numFmtId="0" fontId="26" fillId="2" borderId="0" xfId="2" applyFont="1" applyFill="1" applyAlignment="1">
      <alignment horizontal="left" wrapText="1"/>
    </xf>
    <xf numFmtId="0" fontId="18" fillId="4" borderId="15" xfId="2" applyFont="1" applyFill="1" applyBorder="1" applyAlignment="1">
      <alignment horizontal="left" vertical="center" wrapText="1"/>
    </xf>
    <xf numFmtId="0" fontId="18" fillId="4" borderId="14" xfId="2" applyFont="1" applyFill="1" applyBorder="1" applyAlignment="1">
      <alignment horizontal="left" vertical="center" wrapText="1"/>
    </xf>
    <xf numFmtId="0" fontId="19" fillId="2" borderId="15" xfId="2" applyFont="1" applyFill="1" applyBorder="1" applyAlignment="1">
      <alignment horizontal="left" vertical="center" wrapText="1"/>
    </xf>
    <xf numFmtId="0" fontId="19" fillId="2" borderId="14" xfId="2" applyFont="1" applyFill="1" applyBorder="1" applyAlignment="1">
      <alignment horizontal="left" vertical="center" wrapText="1"/>
    </xf>
    <xf numFmtId="0" fontId="18" fillId="6" borderId="11" xfId="6" applyFont="1" applyFill="1" applyBorder="1" applyAlignment="1">
      <alignment horizontal="left" vertical="center" wrapText="1"/>
    </xf>
    <xf numFmtId="0" fontId="18" fillId="6" borderId="10" xfId="6" applyFont="1" applyFill="1" applyBorder="1" applyAlignment="1">
      <alignment horizontal="left" vertical="center" wrapText="1"/>
    </xf>
    <xf numFmtId="0" fontId="16" fillId="2" borderId="0" xfId="2" applyFont="1" applyFill="1" applyAlignment="1">
      <alignment horizontal="left" vertical="center" wrapText="1"/>
    </xf>
    <xf numFmtId="0" fontId="18" fillId="2" borderId="33" xfId="2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center" vertical="center" wrapText="1"/>
    </xf>
    <xf numFmtId="0" fontId="18" fillId="4" borderId="7" xfId="2" applyFont="1" applyFill="1" applyBorder="1" applyAlignment="1">
      <alignment horizontal="center" vertical="center" wrapText="1"/>
    </xf>
    <xf numFmtId="0" fontId="18" fillId="6" borderId="11" xfId="2" applyFont="1" applyFill="1" applyBorder="1" applyAlignment="1">
      <alignment horizontal="left" vertical="center" wrapText="1"/>
    </xf>
    <xf numFmtId="0" fontId="18" fillId="6" borderId="1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horizontal="left" vertical="center"/>
    </xf>
    <xf numFmtId="0" fontId="18" fillId="2" borderId="31" xfId="2" applyFont="1" applyFill="1" applyBorder="1" applyAlignment="1">
      <alignment horizontal="left" vertical="center" wrapText="1"/>
    </xf>
    <xf numFmtId="0" fontId="18" fillId="2" borderId="30" xfId="2" applyFont="1" applyFill="1" applyBorder="1" applyAlignment="1">
      <alignment horizontal="left" vertical="center" wrapText="1"/>
    </xf>
    <xf numFmtId="0" fontId="18" fillId="2" borderId="36" xfId="2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18" fillId="6" borderId="1" xfId="6" applyFont="1" applyFill="1" applyBorder="1" applyAlignment="1">
      <alignment horizontal="center" vertical="center"/>
    </xf>
    <xf numFmtId="0" fontId="27" fillId="2" borderId="0" xfId="7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8" fillId="4" borderId="3" xfId="2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8" fillId="2" borderId="37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27" fillId="2" borderId="0" xfId="7" applyFont="1" applyFill="1" applyBorder="1" applyAlignment="1">
      <alignment vertical="center"/>
    </xf>
    <xf numFmtId="0" fontId="16" fillId="2" borderId="0" xfId="7" applyFont="1" applyFill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18" fillId="4" borderId="1" xfId="2" applyFont="1" applyFill="1" applyBorder="1" applyAlignment="1">
      <alignment horizontal="center" vertic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0" fontId="18" fillId="4" borderId="44" xfId="2" applyFont="1" applyFill="1" applyBorder="1" applyAlignment="1">
      <alignment horizontal="center" vertical="center" wrapText="1"/>
    </xf>
    <xf numFmtId="0" fontId="18" fillId="4" borderId="43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6" borderId="5" xfId="2" applyFont="1" applyFill="1" applyBorder="1" applyAlignment="1">
      <alignment horizontal="left" vertical="center" wrapText="1"/>
    </xf>
    <xf numFmtId="0" fontId="18" fillId="6" borderId="7" xfId="2" applyFont="1" applyFill="1" applyBorder="1" applyAlignment="1">
      <alignment horizontal="left" vertical="center" wrapText="1"/>
    </xf>
    <xf numFmtId="0" fontId="18" fillId="4" borderId="5" xfId="2" applyFont="1" applyFill="1" applyBorder="1" applyAlignment="1">
      <alignment horizontal="left" vertical="center"/>
    </xf>
    <xf numFmtId="0" fontId="18" fillId="4" borderId="7" xfId="2" applyFont="1" applyFill="1" applyBorder="1" applyAlignment="1">
      <alignment horizontal="left" vertical="center"/>
    </xf>
    <xf numFmtId="0" fontId="18" fillId="5" borderId="1" xfId="2" applyFont="1" applyFill="1" applyBorder="1" applyAlignment="1">
      <alignment horizontal="left" vertical="center"/>
    </xf>
    <xf numFmtId="0" fontId="16" fillId="2" borderId="0" xfId="2" applyFont="1" applyFill="1" applyAlignment="1">
      <alignment horizontal="left" vertical="center"/>
    </xf>
    <xf numFmtId="0" fontId="18" fillId="4" borderId="45" xfId="2" applyFont="1" applyFill="1" applyBorder="1" applyAlignment="1">
      <alignment horizontal="left" vertical="center"/>
    </xf>
    <xf numFmtId="0" fontId="18" fillId="4" borderId="43" xfId="2" applyFont="1" applyFill="1" applyBorder="1" applyAlignment="1">
      <alignment horizontal="left" vertical="center"/>
    </xf>
    <xf numFmtId="0" fontId="18" fillId="7" borderId="1" xfId="2" applyFont="1" applyFill="1" applyBorder="1" applyAlignment="1">
      <alignment horizontal="center" vertical="center"/>
    </xf>
    <xf numFmtId="0" fontId="18" fillId="4" borderId="45" xfId="2" applyFont="1" applyFill="1" applyBorder="1" applyAlignment="1">
      <alignment horizontal="left" vertical="center" wrapText="1"/>
    </xf>
    <xf numFmtId="0" fontId="18" fillId="4" borderId="43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left" vertical="center"/>
    </xf>
    <xf numFmtId="0" fontId="18" fillId="6" borderId="1" xfId="6" applyFont="1" applyFill="1" applyBorder="1" applyAlignment="1">
      <alignment horizontal="left" vertical="center"/>
    </xf>
    <xf numFmtId="0" fontId="16" fillId="2" borderId="0" xfId="2" applyFont="1" applyFill="1" applyBorder="1" applyAlignment="1">
      <alignment vertical="center"/>
    </xf>
    <xf numFmtId="0" fontId="27" fillId="2" borderId="6" xfId="6" applyFont="1" applyFill="1" applyBorder="1" applyAlignment="1">
      <alignment horizontal="left" vertical="center"/>
    </xf>
    <xf numFmtId="0" fontId="27" fillId="2" borderId="0" xfId="9" applyFont="1" applyFill="1" applyBorder="1" applyAlignment="1">
      <alignment horizontal="left" vertical="center"/>
    </xf>
    <xf numFmtId="0" fontId="27" fillId="2" borderId="0" xfId="6" applyFont="1" applyFill="1" applyAlignment="1">
      <alignment horizontal="left" vertical="center" wrapText="1"/>
    </xf>
    <xf numFmtId="0" fontId="18" fillId="2" borderId="3" xfId="6" applyFont="1" applyFill="1" applyBorder="1" applyAlignment="1">
      <alignment horizontal="center" vertical="center"/>
    </xf>
    <xf numFmtId="0" fontId="18" fillId="2" borderId="37" xfId="6" applyFont="1" applyFill="1" applyBorder="1" applyAlignment="1">
      <alignment horizontal="center" vertical="center"/>
    </xf>
    <xf numFmtId="0" fontId="18" fillId="2" borderId="4" xfId="6" applyFont="1" applyFill="1" applyBorder="1" applyAlignment="1">
      <alignment horizontal="center" vertical="center"/>
    </xf>
    <xf numFmtId="0" fontId="28" fillId="4" borderId="5" xfId="6" applyFont="1" applyFill="1" applyBorder="1" applyAlignment="1">
      <alignment horizontal="center" vertical="center"/>
    </xf>
    <xf numFmtId="0" fontId="28" fillId="4" borderId="7" xfId="6" applyFont="1" applyFill="1" applyBorder="1" applyAlignment="1">
      <alignment horizontal="center" vertical="center"/>
    </xf>
    <xf numFmtId="0" fontId="28" fillId="2" borderId="3" xfId="6" applyFont="1" applyFill="1" applyBorder="1" applyAlignment="1">
      <alignment horizontal="center" vertical="center"/>
    </xf>
    <xf numFmtId="0" fontId="28" fillId="2" borderId="37" xfId="6" applyFont="1" applyFill="1" applyBorder="1" applyAlignment="1">
      <alignment horizontal="center" vertical="center"/>
    </xf>
    <xf numFmtId="0" fontId="28" fillId="2" borderId="4" xfId="6" applyFont="1" applyFill="1" applyBorder="1" applyAlignment="1">
      <alignment horizontal="center" vertical="center"/>
    </xf>
    <xf numFmtId="0" fontId="18" fillId="2" borderId="5" xfId="6" applyFont="1" applyFill="1" applyBorder="1" applyAlignment="1">
      <alignment horizontal="left" vertical="center"/>
    </xf>
    <xf numFmtId="0" fontId="18" fillId="2" borderId="7" xfId="6" applyFont="1" applyFill="1" applyBorder="1" applyAlignment="1">
      <alignment horizontal="left" vertical="center"/>
    </xf>
    <xf numFmtId="0" fontId="18" fillId="5" borderId="1" xfId="6" applyFont="1" applyFill="1" applyBorder="1" applyAlignment="1">
      <alignment horizontal="left" vertical="center"/>
    </xf>
    <xf numFmtId="0" fontId="46" fillId="2" borderId="0" xfId="10" applyFont="1" applyFill="1" applyAlignment="1">
      <alignment horizontal="left" vertical="justify"/>
    </xf>
    <xf numFmtId="0" fontId="10" fillId="2" borderId="0" xfId="10" applyFont="1" applyFill="1" applyBorder="1" applyAlignment="1">
      <alignment horizontal="left" vertical="justify"/>
    </xf>
    <xf numFmtId="0" fontId="27" fillId="2" borderId="6" xfId="9" applyFont="1" applyFill="1" applyBorder="1" applyAlignment="1">
      <alignment horizontal="left" vertical="center"/>
    </xf>
    <xf numFmtId="0" fontId="36" fillId="2" borderId="0" xfId="10" applyFont="1" applyFill="1" applyBorder="1" applyAlignment="1">
      <alignment horizontal="left" vertical="center"/>
    </xf>
    <xf numFmtId="0" fontId="36" fillId="2" borderId="0" xfId="10" applyFont="1" applyFill="1" applyAlignment="1">
      <alignment horizontal="left" vertical="center"/>
    </xf>
    <xf numFmtId="0" fontId="28" fillId="4" borderId="5" xfId="10" applyFont="1" applyFill="1" applyBorder="1" applyAlignment="1">
      <alignment horizontal="center" vertical="center"/>
    </xf>
    <xf numFmtId="0" fontId="28" fillId="4" borderId="7" xfId="10" applyFont="1" applyFill="1" applyBorder="1" applyAlignment="1">
      <alignment horizontal="center" vertical="center"/>
    </xf>
    <xf numFmtId="0" fontId="28" fillId="2" borderId="3" xfId="10" applyFont="1" applyFill="1" applyBorder="1" applyAlignment="1">
      <alignment horizontal="center" vertical="center" wrapText="1"/>
    </xf>
    <xf numFmtId="0" fontId="28" fillId="2" borderId="37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center" vertical="center" wrapText="1"/>
    </xf>
    <xf numFmtId="0" fontId="25" fillId="2" borderId="1" xfId="10" applyFont="1" applyFill="1" applyBorder="1" applyAlignment="1">
      <alignment horizontal="left" vertical="center"/>
    </xf>
    <xf numFmtId="0" fontId="18" fillId="4" borderId="1" xfId="10" applyFont="1" applyFill="1" applyBorder="1" applyAlignment="1">
      <alignment horizontal="left" vertical="center"/>
    </xf>
    <xf numFmtId="0" fontId="28" fillId="6" borderId="1" xfId="10" applyFont="1" applyFill="1" applyBorder="1" applyAlignment="1">
      <alignment horizontal="left" vertical="center"/>
    </xf>
    <xf numFmtId="0" fontId="28" fillId="2" borderId="3" xfId="10" applyFont="1" applyFill="1" applyBorder="1" applyAlignment="1">
      <alignment horizontal="center" vertical="center"/>
    </xf>
    <xf numFmtId="0" fontId="28" fillId="2" borderId="37" xfId="10" applyFont="1" applyFill="1" applyBorder="1" applyAlignment="1">
      <alignment horizontal="center" vertical="center"/>
    </xf>
    <xf numFmtId="0" fontId="28" fillId="2" borderId="4" xfId="10" applyFont="1" applyFill="1" applyBorder="1" applyAlignment="1">
      <alignment horizontal="center" vertical="center"/>
    </xf>
    <xf numFmtId="0" fontId="18" fillId="4" borderId="1" xfId="10" applyFont="1" applyFill="1" applyBorder="1" applyAlignment="1">
      <alignment horizontal="center" vertical="center" wrapText="1"/>
    </xf>
    <xf numFmtId="0" fontId="18" fillId="2" borderId="3" xfId="10" applyFont="1" applyFill="1" applyBorder="1" applyAlignment="1">
      <alignment horizontal="center" vertical="center" wrapText="1"/>
    </xf>
    <xf numFmtId="0" fontId="18" fillId="2" borderId="37" xfId="10" applyFont="1" applyFill="1" applyBorder="1" applyAlignment="1">
      <alignment horizontal="center" vertical="center" wrapText="1"/>
    </xf>
    <xf numFmtId="0" fontId="18" fillId="2" borderId="4" xfId="10" applyFont="1" applyFill="1" applyBorder="1" applyAlignment="1">
      <alignment horizontal="center" vertical="center" wrapText="1"/>
    </xf>
    <xf numFmtId="0" fontId="47" fillId="2" borderId="3" xfId="7" applyFont="1" applyFill="1" applyBorder="1" applyAlignment="1">
      <alignment horizontal="center" vertical="center" wrapText="1"/>
    </xf>
    <xf numFmtId="0" fontId="47" fillId="2" borderId="37" xfId="7" applyFont="1" applyFill="1" applyBorder="1" applyAlignment="1">
      <alignment horizontal="center" vertical="center" wrapText="1"/>
    </xf>
    <xf numFmtId="0" fontId="47" fillId="2" borderId="4" xfId="7" applyFont="1" applyFill="1" applyBorder="1" applyAlignment="1">
      <alignment horizontal="center" vertical="center" wrapText="1"/>
    </xf>
    <xf numFmtId="0" fontId="47" fillId="4" borderId="45" xfId="7" applyFont="1" applyFill="1" applyBorder="1" applyAlignment="1">
      <alignment horizontal="center" vertical="center" wrapText="1"/>
    </xf>
    <xf numFmtId="0" fontId="47" fillId="4" borderId="43" xfId="7" applyFont="1" applyFill="1" applyBorder="1" applyAlignment="1">
      <alignment horizontal="center" vertical="center" wrapText="1"/>
    </xf>
    <xf numFmtId="0" fontId="18" fillId="6" borderId="1" xfId="7" applyFont="1" applyFill="1" applyBorder="1" applyAlignment="1">
      <alignment horizontal="left" vertical="center" wrapText="1"/>
    </xf>
    <xf numFmtId="0" fontId="27" fillId="2" borderId="0" xfId="7" applyFont="1" applyFill="1" applyBorder="1" applyAlignment="1">
      <alignment horizontal="left" vertical="center"/>
    </xf>
    <xf numFmtId="0" fontId="27" fillId="2" borderId="0" xfId="7" applyFont="1" applyFill="1" applyAlignment="1">
      <alignment horizontal="left" vertical="center"/>
    </xf>
    <xf numFmtId="0" fontId="28" fillId="2" borderId="3" xfId="9" applyFont="1" applyFill="1" applyBorder="1" applyAlignment="1">
      <alignment horizontal="center" vertical="center" wrapText="1"/>
    </xf>
    <xf numFmtId="0" fontId="28" fillId="2" borderId="37" xfId="9" applyFont="1" applyFill="1" applyBorder="1" applyAlignment="1">
      <alignment horizontal="center" vertical="center" wrapText="1"/>
    </xf>
    <xf numFmtId="0" fontId="28" fillId="2" borderId="4" xfId="9" applyFont="1" applyFill="1" applyBorder="1" applyAlignment="1">
      <alignment horizontal="center" vertical="center" wrapText="1"/>
    </xf>
    <xf numFmtId="0" fontId="47" fillId="4" borderId="5" xfId="7" applyFont="1" applyFill="1" applyBorder="1" applyAlignment="1">
      <alignment horizontal="center" vertical="center" wrapText="1"/>
    </xf>
    <xf numFmtId="0" fontId="47" fillId="4" borderId="7" xfId="7" applyFont="1" applyFill="1" applyBorder="1" applyAlignment="1">
      <alignment horizontal="center" vertical="center" wrapText="1"/>
    </xf>
    <xf numFmtId="0" fontId="18" fillId="4" borderId="5" xfId="7" applyFont="1" applyFill="1" applyBorder="1" applyAlignment="1">
      <alignment horizontal="center" vertical="center" wrapText="1"/>
    </xf>
    <xf numFmtId="0" fontId="18" fillId="4" borderId="7" xfId="7" applyFont="1" applyFill="1" applyBorder="1" applyAlignment="1">
      <alignment horizontal="center" vertical="center" wrapText="1"/>
    </xf>
    <xf numFmtId="0" fontId="21" fillId="6" borderId="1" xfId="16" applyFont="1" applyFill="1" applyBorder="1" applyAlignment="1">
      <alignment horizontal="center" vertical="center"/>
    </xf>
    <xf numFmtId="0" fontId="54" fillId="2" borderId="6" xfId="13" applyFont="1" applyFill="1" applyBorder="1" applyAlignment="1">
      <alignment horizontal="left" vertical="center"/>
    </xf>
    <xf numFmtId="0" fontId="54" fillId="2" borderId="0" xfId="13" applyFont="1" applyFill="1" applyBorder="1" applyAlignment="1">
      <alignment horizontal="left" vertical="center"/>
    </xf>
    <xf numFmtId="0" fontId="54" fillId="2" borderId="0" xfId="14" applyFont="1" applyFill="1" applyAlignment="1">
      <alignment horizontal="left" vertical="center" wrapText="1"/>
    </xf>
    <xf numFmtId="0" fontId="51" fillId="2" borderId="0" xfId="13" applyFont="1" applyFill="1" applyBorder="1" applyAlignment="1">
      <alignment horizontal="left" vertical="center"/>
    </xf>
    <xf numFmtId="0" fontId="21" fillId="6" borderId="5" xfId="16" applyFont="1" applyFill="1" applyBorder="1" applyAlignment="1">
      <alignment horizontal="center" vertical="center"/>
    </xf>
    <xf numFmtId="0" fontId="21" fillId="6" borderId="7" xfId="16" applyFont="1" applyFill="1" applyBorder="1" applyAlignment="1">
      <alignment horizontal="center" vertical="center"/>
    </xf>
    <xf numFmtId="0" fontId="16" fillId="2" borderId="0" xfId="6" applyFont="1" applyFill="1" applyBorder="1" applyAlignment="1">
      <alignment horizontal="left" vertical="center"/>
    </xf>
    <xf numFmtId="0" fontId="16" fillId="2" borderId="0" xfId="6" applyFont="1" applyFill="1" applyBorder="1" applyAlignment="1">
      <alignment horizontal="left" vertical="center" wrapText="1"/>
    </xf>
    <xf numFmtId="0" fontId="27" fillId="2" borderId="0" xfId="17" applyFont="1" applyFill="1" applyBorder="1" applyAlignment="1">
      <alignment horizontal="left" vertical="center"/>
    </xf>
    <xf numFmtId="0" fontId="9" fillId="2" borderId="0" xfId="6" applyNumberFormat="1" applyFont="1" applyFill="1" applyAlignment="1">
      <alignment horizontal="left" vertical="center"/>
    </xf>
    <xf numFmtId="0" fontId="18" fillId="2" borderId="2" xfId="6" applyFont="1" applyFill="1" applyBorder="1" applyAlignment="1">
      <alignment horizontal="center" vertical="center"/>
    </xf>
    <xf numFmtId="0" fontId="18" fillId="6" borderId="1" xfId="6" applyFont="1" applyFill="1" applyBorder="1" applyAlignment="1">
      <alignment horizontal="center" vertical="center" wrapText="1"/>
    </xf>
    <xf numFmtId="165" fontId="18" fillId="6" borderId="1" xfId="6" applyNumberFormat="1" applyFont="1" applyFill="1" applyBorder="1" applyAlignment="1">
      <alignment horizontal="center" vertical="center" wrapText="1"/>
    </xf>
    <xf numFmtId="10" fontId="18" fillId="6" borderId="1" xfId="6" applyNumberFormat="1" applyFont="1" applyFill="1" applyBorder="1" applyAlignment="1">
      <alignment horizontal="center" vertical="center" wrapText="1"/>
    </xf>
    <xf numFmtId="0" fontId="57" fillId="4" borderId="5" xfId="0" applyFont="1" applyFill="1" applyBorder="1" applyAlignment="1">
      <alignment vertical="center" wrapText="1"/>
    </xf>
    <xf numFmtId="0" fontId="57" fillId="4" borderId="46" xfId="0" applyFont="1" applyFill="1" applyBorder="1" applyAlignment="1">
      <alignment vertical="center" wrapText="1"/>
    </xf>
    <xf numFmtId="0" fontId="57" fillId="4" borderId="7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left"/>
    </xf>
    <xf numFmtId="0" fontId="57" fillId="6" borderId="1" xfId="0" applyFont="1" applyFill="1" applyBorder="1" applyAlignment="1">
      <alignment horizontal="left" vertical="center" wrapText="1"/>
    </xf>
    <xf numFmtId="0" fontId="16" fillId="2" borderId="0" xfId="6" applyFont="1" applyFill="1" applyBorder="1" applyAlignment="1">
      <alignment horizontal="left"/>
    </xf>
    <xf numFmtId="0" fontId="40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vertical="center" wrapText="1"/>
    </xf>
    <xf numFmtId="0" fontId="40" fillId="0" borderId="1" xfId="0" applyFont="1" applyBorder="1" applyAlignment="1"/>
    <xf numFmtId="0" fontId="21" fillId="0" borderId="1" xfId="0" applyFont="1" applyBorder="1" applyAlignment="1">
      <alignment vertical="center" wrapText="1"/>
    </xf>
    <xf numFmtId="0" fontId="57" fillId="4" borderId="5" xfId="0" applyFont="1" applyFill="1" applyBorder="1" applyAlignment="1">
      <alignment horizontal="left" vertical="center" wrapText="1"/>
    </xf>
    <xf numFmtId="0" fontId="57" fillId="4" borderId="46" xfId="0" applyFont="1" applyFill="1" applyBorder="1" applyAlignment="1">
      <alignment horizontal="left" vertical="center" wrapText="1"/>
    </xf>
    <xf numFmtId="0" fontId="57" fillId="4" borderId="7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/>
    </xf>
    <xf numFmtId="0" fontId="57" fillId="0" borderId="1" xfId="0" applyFont="1" applyBorder="1" applyAlignment="1"/>
    <xf numFmtId="0" fontId="57" fillId="3" borderId="1" xfId="0" applyFont="1" applyFill="1" applyBorder="1" applyAlignment="1">
      <alignment vertical="center" wrapText="1"/>
    </xf>
    <xf numFmtId="0" fontId="57" fillId="3" borderId="1" xfId="0" applyFont="1" applyFill="1" applyBorder="1" applyAlignment="1"/>
    <xf numFmtId="0" fontId="40" fillId="0" borderId="1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quotePrefix="1" applyFont="1" applyFill="1" applyAlignment="1">
      <alignment horizontal="left" vertical="center"/>
    </xf>
    <xf numFmtId="0" fontId="18" fillId="2" borderId="47" xfId="6" applyFont="1" applyFill="1" applyBorder="1" applyAlignment="1">
      <alignment horizontal="center" vertical="center"/>
    </xf>
    <xf numFmtId="0" fontId="18" fillId="2" borderId="44" xfId="6" applyFont="1" applyFill="1" applyBorder="1" applyAlignment="1">
      <alignment horizontal="center" vertical="center"/>
    </xf>
    <xf numFmtId="0" fontId="18" fillId="2" borderId="45" xfId="6" applyFont="1" applyFill="1" applyBorder="1" applyAlignment="1">
      <alignment horizontal="center" vertical="center"/>
    </xf>
    <xf numFmtId="0" fontId="18" fillId="2" borderId="43" xfId="6" applyFont="1" applyFill="1" applyBorder="1" applyAlignment="1">
      <alignment horizontal="center" vertical="center"/>
    </xf>
    <xf numFmtId="0" fontId="18" fillId="4" borderId="5" xfId="6" applyFont="1" applyFill="1" applyBorder="1" applyAlignment="1">
      <alignment horizontal="center" vertical="center"/>
    </xf>
    <xf numFmtId="0" fontId="18" fillId="4" borderId="46" xfId="6" applyFont="1" applyFill="1" applyBorder="1" applyAlignment="1">
      <alignment horizontal="center" vertical="center"/>
    </xf>
    <xf numFmtId="0" fontId="18" fillId="4" borderId="7" xfId="6" applyFont="1" applyFill="1" applyBorder="1" applyAlignment="1">
      <alignment horizontal="center" vertical="center"/>
    </xf>
    <xf numFmtId="0" fontId="18" fillId="4" borderId="5" xfId="7" applyFont="1" applyFill="1" applyBorder="1" applyAlignment="1">
      <alignment horizontal="center" vertical="center"/>
    </xf>
    <xf numFmtId="0" fontId="18" fillId="4" borderId="46" xfId="7" applyFont="1" applyFill="1" applyBorder="1" applyAlignment="1">
      <alignment horizontal="center" vertical="center"/>
    </xf>
    <xf numFmtId="0" fontId="18" fillId="4" borderId="7" xfId="7" applyFont="1" applyFill="1" applyBorder="1" applyAlignment="1">
      <alignment horizontal="center" vertical="center"/>
    </xf>
    <xf numFmtId="0" fontId="18" fillId="6" borderId="1" xfId="7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9" fillId="2" borderId="0" xfId="7" applyFont="1" applyFill="1" applyBorder="1" applyAlignment="1">
      <alignment horizontal="center" vertical="center"/>
    </xf>
    <xf numFmtId="0" fontId="18" fillId="4" borderId="47" xfId="6" applyFont="1" applyFill="1" applyBorder="1" applyAlignment="1">
      <alignment horizontal="center" vertical="center" wrapText="1"/>
    </xf>
    <xf numFmtId="0" fontId="18" fillId="4" borderId="44" xfId="6" applyFont="1" applyFill="1" applyBorder="1" applyAlignment="1">
      <alignment horizontal="center" vertical="center" wrapText="1"/>
    </xf>
    <xf numFmtId="0" fontId="18" fillId="4" borderId="45" xfId="6" applyFont="1" applyFill="1" applyBorder="1" applyAlignment="1">
      <alignment horizontal="center" vertical="center" wrapText="1"/>
    </xf>
    <xf numFmtId="0" fontId="18" fillId="4" borderId="43" xfId="6" applyFont="1" applyFill="1" applyBorder="1" applyAlignment="1">
      <alignment horizontal="center" vertical="center" wrapText="1"/>
    </xf>
    <xf numFmtId="0" fontId="18" fillId="4" borderId="1" xfId="6" applyFont="1" applyFill="1" applyBorder="1" applyAlignment="1">
      <alignment horizontal="center" vertical="center" wrapText="1"/>
    </xf>
    <xf numFmtId="0" fontId="18" fillId="4" borderId="3" xfId="6" quotePrefix="1" applyFont="1" applyFill="1" applyBorder="1" applyAlignment="1">
      <alignment horizontal="center" vertical="center" wrapText="1"/>
    </xf>
    <xf numFmtId="0" fontId="18" fillId="4" borderId="4" xfId="6" quotePrefix="1" applyFont="1" applyFill="1" applyBorder="1" applyAlignment="1">
      <alignment horizontal="center" vertical="center" wrapText="1"/>
    </xf>
    <xf numFmtId="0" fontId="18" fillId="4" borderId="3" xfId="6" applyNumberFormat="1" applyFont="1" applyFill="1" applyBorder="1" applyAlignment="1">
      <alignment horizontal="center" vertical="center" wrapText="1"/>
    </xf>
    <xf numFmtId="0" fontId="18" fillId="4" borderId="4" xfId="6" applyNumberFormat="1" applyFont="1" applyFill="1" applyBorder="1" applyAlignment="1">
      <alignment horizontal="center" vertical="center" wrapText="1"/>
    </xf>
    <xf numFmtId="164" fontId="18" fillId="4" borderId="3" xfId="6" applyNumberFormat="1" applyFont="1" applyFill="1" applyBorder="1" applyAlignment="1">
      <alignment horizontal="center" vertical="center" wrapText="1"/>
    </xf>
    <xf numFmtId="164" fontId="18" fillId="4" borderId="4" xfId="6" applyNumberFormat="1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/>
    </xf>
    <xf numFmtId="0" fontId="18" fillId="6" borderId="46" xfId="6" applyFont="1" applyFill="1" applyBorder="1" applyAlignment="1">
      <alignment horizontal="center" vertical="center"/>
    </xf>
    <xf numFmtId="0" fontId="18" fillId="6" borderId="7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left" vertical="center"/>
    </xf>
    <xf numFmtId="0" fontId="18" fillId="6" borderId="46" xfId="6" applyFont="1" applyFill="1" applyBorder="1" applyAlignment="1">
      <alignment horizontal="left" vertical="center"/>
    </xf>
    <xf numFmtId="0" fontId="18" fillId="6" borderId="7" xfId="6" applyFont="1" applyFill="1" applyBorder="1" applyAlignment="1">
      <alignment horizontal="left" vertical="center"/>
    </xf>
    <xf numFmtId="0" fontId="18" fillId="2" borderId="1" xfId="6" applyFont="1" applyFill="1" applyBorder="1" applyAlignment="1">
      <alignment horizontal="center" vertical="center"/>
    </xf>
    <xf numFmtId="0" fontId="19" fillId="2" borderId="1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8" fillId="4" borderId="1" xfId="6" quotePrefix="1" applyFont="1" applyFill="1" applyBorder="1" applyAlignment="1">
      <alignment horizontal="center" vertical="center" wrapText="1"/>
    </xf>
    <xf numFmtId="0" fontId="18" fillId="4" borderId="1" xfId="6" applyNumberFormat="1" applyFont="1" applyFill="1" applyBorder="1" applyAlignment="1">
      <alignment horizontal="center" vertical="center" wrapText="1"/>
    </xf>
    <xf numFmtId="164" fontId="18" fillId="4" borderId="1" xfId="6" applyNumberFormat="1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left" vertical="center"/>
    </xf>
    <xf numFmtId="0" fontId="16" fillId="2" borderId="6" xfId="6" applyFont="1" applyFill="1" applyBorder="1" applyAlignment="1">
      <alignment horizontal="left" vertical="center"/>
    </xf>
    <xf numFmtId="0" fontId="35" fillId="2" borderId="0" xfId="6" applyFont="1" applyFill="1" applyAlignment="1">
      <alignment horizontal="left"/>
    </xf>
    <xf numFmtId="0" fontId="16" fillId="2" borderId="0" xfId="18" applyFont="1" applyFill="1" applyBorder="1" applyAlignment="1">
      <alignment horizontal="left" vertical="center" wrapText="1"/>
    </xf>
    <xf numFmtId="0" fontId="19" fillId="2" borderId="5" xfId="6" applyFont="1" applyFill="1" applyBorder="1" applyAlignment="1">
      <alignment horizontal="left" vertical="center"/>
    </xf>
    <xf numFmtId="0" fontId="25" fillId="2" borderId="7" xfId="6" applyFont="1" applyFill="1" applyBorder="1" applyAlignment="1">
      <alignment horizontal="left" vertical="center"/>
    </xf>
    <xf numFmtId="0" fontId="19" fillId="2" borderId="1" xfId="6" applyFont="1" applyFill="1" applyBorder="1" applyAlignment="1">
      <alignment horizontal="left" vertical="center"/>
    </xf>
    <xf numFmtId="0" fontId="9" fillId="2" borderId="0" xfId="6" applyFont="1" applyFill="1" applyAlignment="1">
      <alignment horizontal="left"/>
    </xf>
    <xf numFmtId="0" fontId="18" fillId="6" borderId="47" xfId="6" applyFont="1" applyFill="1" applyBorder="1" applyAlignment="1">
      <alignment horizontal="center" vertical="center"/>
    </xf>
    <xf numFmtId="0" fontId="18" fillId="6" borderId="44" xfId="6" applyFont="1" applyFill="1" applyBorder="1" applyAlignment="1">
      <alignment horizontal="center" vertical="center"/>
    </xf>
    <xf numFmtId="0" fontId="18" fillId="6" borderId="35" xfId="6" applyFont="1" applyFill="1" applyBorder="1" applyAlignment="1">
      <alignment horizontal="center" vertical="center"/>
    </xf>
    <xf numFmtId="0" fontId="18" fillId="6" borderId="48" xfId="6" applyFont="1" applyFill="1" applyBorder="1" applyAlignment="1">
      <alignment horizontal="center" vertical="center"/>
    </xf>
    <xf numFmtId="0" fontId="18" fillId="6" borderId="45" xfId="6" applyFont="1" applyFill="1" applyBorder="1" applyAlignment="1">
      <alignment horizontal="center" vertical="center"/>
    </xf>
    <xf numFmtId="0" fontId="18" fillId="6" borderId="43" xfId="6" applyFont="1" applyFill="1" applyBorder="1" applyAlignment="1">
      <alignment horizontal="center" vertical="center"/>
    </xf>
    <xf numFmtId="0" fontId="18" fillId="6" borderId="5" xfId="6" applyNumberFormat="1" applyFont="1" applyFill="1" applyBorder="1" applyAlignment="1">
      <alignment horizontal="center" vertical="center"/>
    </xf>
    <xf numFmtId="0" fontId="18" fillId="6" borderId="46" xfId="6" applyNumberFormat="1" applyFont="1" applyFill="1" applyBorder="1" applyAlignment="1">
      <alignment horizontal="center" vertical="center"/>
    </xf>
    <xf numFmtId="0" fontId="18" fillId="6" borderId="7" xfId="6" applyNumberFormat="1" applyFont="1" applyFill="1" applyBorder="1" applyAlignment="1">
      <alignment horizontal="center" vertical="center"/>
    </xf>
    <xf numFmtId="165" fontId="18" fillId="6" borderId="3" xfId="6" applyNumberFormat="1" applyFont="1" applyFill="1" applyBorder="1" applyAlignment="1">
      <alignment horizontal="center" vertical="center" wrapText="1"/>
    </xf>
    <xf numFmtId="165" fontId="18" fillId="6" borderId="37" xfId="6" applyNumberFormat="1" applyFont="1" applyFill="1" applyBorder="1" applyAlignment="1">
      <alignment horizontal="center" vertical="center" wrapText="1"/>
    </xf>
    <xf numFmtId="165" fontId="18" fillId="6" borderId="4" xfId="6" applyNumberFormat="1" applyFont="1" applyFill="1" applyBorder="1" applyAlignment="1">
      <alignment horizontal="center" vertical="center" wrapText="1"/>
    </xf>
    <xf numFmtId="0" fontId="18" fillId="4" borderId="1" xfId="6" applyFont="1" applyFill="1" applyBorder="1" applyAlignment="1">
      <alignment horizontal="left" vertical="center"/>
    </xf>
    <xf numFmtId="0" fontId="16" fillId="2" borderId="0" xfId="18" applyFont="1" applyFill="1" applyBorder="1" applyAlignment="1">
      <alignment horizontal="left" vertical="center"/>
    </xf>
    <xf numFmtId="0" fontId="35" fillId="2" borderId="0" xfId="6" applyFont="1" applyFill="1" applyAlignment="1">
      <alignment horizontal="left" vertical="center"/>
    </xf>
    <xf numFmtId="0" fontId="28" fillId="2" borderId="37" xfId="6" applyFont="1" applyFill="1" applyBorder="1" applyAlignment="1">
      <alignment vertical="center"/>
    </xf>
    <xf numFmtId="0" fontId="28" fillId="2" borderId="4" xfId="6" applyFont="1" applyFill="1" applyBorder="1" applyAlignment="1">
      <alignment vertical="center"/>
    </xf>
    <xf numFmtId="0" fontId="18" fillId="2" borderId="1" xfId="6" applyFont="1" applyFill="1" applyBorder="1" applyAlignment="1">
      <alignment horizontal="center" vertical="center" wrapText="1"/>
    </xf>
    <xf numFmtId="0" fontId="18" fillId="4" borderId="5" xfId="6" applyFont="1" applyFill="1" applyBorder="1" applyAlignment="1">
      <alignment horizontal="left" vertical="center"/>
    </xf>
    <xf numFmtId="0" fontId="28" fillId="4" borderId="7" xfId="6" applyFont="1" applyFill="1" applyBorder="1" applyAlignment="1">
      <alignment horizontal="left" vertical="center"/>
    </xf>
    <xf numFmtId="0" fontId="18" fillId="4" borderId="3" xfId="6" applyNumberFormat="1" applyFont="1" applyFill="1" applyBorder="1" applyAlignment="1">
      <alignment horizontal="center" vertical="center"/>
    </xf>
    <xf numFmtId="0" fontId="18" fillId="4" borderId="4" xfId="6" applyNumberFormat="1" applyFont="1" applyFill="1" applyBorder="1" applyAlignment="1">
      <alignment horizontal="center" vertical="center"/>
    </xf>
    <xf numFmtId="0" fontId="18" fillId="6" borderId="3" xfId="6" applyFont="1" applyFill="1" applyBorder="1" applyAlignment="1">
      <alignment horizontal="center" vertical="center"/>
    </xf>
    <xf numFmtId="0" fontId="18" fillId="6" borderId="37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/>
    </xf>
    <xf numFmtId="0" fontId="34" fillId="2" borderId="0" xfId="6" applyFont="1" applyFill="1" applyAlignment="1">
      <alignment horizontal="left" vertical="center"/>
    </xf>
    <xf numFmtId="0" fontId="18" fillId="2" borderId="3" xfId="6" applyFont="1" applyFill="1" applyBorder="1" applyAlignment="1">
      <alignment horizontal="center" vertical="center" wrapText="1"/>
    </xf>
    <xf numFmtId="0" fontId="28" fillId="2" borderId="37" xfId="6" applyFont="1" applyFill="1" applyBorder="1" applyAlignment="1">
      <alignment vertical="center" wrapText="1"/>
    </xf>
    <xf numFmtId="0" fontId="28" fillId="2" borderId="4" xfId="6" applyFont="1" applyFill="1" applyBorder="1" applyAlignment="1">
      <alignment vertical="center" wrapText="1"/>
    </xf>
    <xf numFmtId="0" fontId="28" fillId="2" borderId="37" xfId="6" applyFont="1" applyFill="1" applyBorder="1" applyAlignment="1">
      <alignment horizontal="center" vertical="center" wrapText="1"/>
    </xf>
    <xf numFmtId="0" fontId="28" fillId="2" borderId="4" xfId="6" applyFont="1" applyFill="1" applyBorder="1" applyAlignment="1">
      <alignment horizontal="center" vertical="center" wrapText="1"/>
    </xf>
    <xf numFmtId="0" fontId="16" fillId="2" borderId="0" xfId="20" applyFont="1" applyFill="1" applyAlignment="1">
      <alignment horizontal="left"/>
    </xf>
    <xf numFmtId="0" fontId="59" fillId="2" borderId="0" xfId="18" applyFont="1" applyFill="1" applyBorder="1" applyAlignment="1">
      <alignment horizontal="left" vertical="center" wrapText="1"/>
    </xf>
    <xf numFmtId="3" fontId="18" fillId="4" borderId="1" xfId="6" applyNumberFormat="1" applyFont="1" applyFill="1" applyBorder="1" applyAlignment="1">
      <alignment horizontal="center" vertical="center" wrapText="1"/>
    </xf>
    <xf numFmtId="0" fontId="18" fillId="6" borderId="1" xfId="6" applyNumberFormat="1" applyFont="1" applyFill="1" applyBorder="1" applyAlignment="1">
      <alignment horizontal="center" vertical="center" wrapText="1"/>
    </xf>
    <xf numFmtId="0" fontId="18" fillId="4" borderId="1" xfId="6" applyFont="1" applyFill="1" applyBorder="1" applyAlignment="1">
      <alignment horizontal="left" vertical="center" wrapText="1"/>
    </xf>
    <xf numFmtId="0" fontId="18" fillId="2" borderId="37" xfId="6" applyFont="1" applyFill="1" applyBorder="1" applyAlignment="1">
      <alignment horizontal="center" vertical="center" wrapText="1"/>
    </xf>
    <xf numFmtId="0" fontId="18" fillId="6" borderId="1" xfId="6" applyFont="1" applyFill="1" applyBorder="1" applyAlignment="1">
      <alignment horizontal="left" vertical="center" wrapText="1"/>
    </xf>
    <xf numFmtId="0" fontId="18" fillId="4" borderId="5" xfId="6" applyFont="1" applyFill="1" applyBorder="1" applyAlignment="1">
      <alignment horizontal="left" vertical="center" wrapText="1"/>
    </xf>
    <xf numFmtId="0" fontId="18" fillId="4" borderId="7" xfId="6" applyFont="1" applyFill="1" applyBorder="1" applyAlignment="1">
      <alignment horizontal="left" vertical="center" wrapText="1"/>
    </xf>
    <xf numFmtId="0" fontId="18" fillId="2" borderId="4" xfId="6" applyFont="1" applyFill="1" applyBorder="1" applyAlignment="1">
      <alignment horizontal="center" vertical="center" wrapText="1"/>
    </xf>
    <xf numFmtId="0" fontId="25" fillId="4" borderId="7" xfId="6" applyFont="1" applyFill="1" applyBorder="1" applyAlignment="1">
      <alignment horizontal="left" vertical="center" wrapText="1"/>
    </xf>
    <xf numFmtId="0" fontId="18" fillId="4" borderId="7" xfId="6" applyFont="1" applyFill="1" applyBorder="1" applyAlignment="1">
      <alignment horizontal="left" vertical="center"/>
    </xf>
    <xf numFmtId="0" fontId="37" fillId="4" borderId="7" xfId="6" applyFont="1" applyFill="1" applyBorder="1" applyAlignment="1">
      <alignment horizontal="left" vertical="center"/>
    </xf>
    <xf numFmtId="0" fontId="18" fillId="2" borderId="47" xfId="6" applyFont="1" applyFill="1" applyBorder="1" applyAlignment="1">
      <alignment horizontal="center" vertical="center" wrapText="1"/>
    </xf>
    <xf numFmtId="0" fontId="37" fillId="0" borderId="45" xfId="6" applyFont="1" applyBorder="1" applyAlignment="1">
      <alignment horizontal="center" vertical="center" wrapText="1"/>
    </xf>
    <xf numFmtId="0" fontId="37" fillId="0" borderId="4" xfId="6" applyFont="1" applyBorder="1" applyAlignment="1">
      <alignment vertical="center"/>
    </xf>
    <xf numFmtId="3" fontId="18" fillId="4" borderId="1" xfId="6" applyNumberFormat="1" applyFont="1" applyFill="1" applyBorder="1" applyAlignment="1">
      <alignment horizontal="center" vertical="center"/>
    </xf>
    <xf numFmtId="0" fontId="18" fillId="6" borderId="1" xfId="6" applyNumberFormat="1" applyFont="1" applyFill="1" applyBorder="1" applyAlignment="1">
      <alignment horizontal="center" vertical="center"/>
    </xf>
    <xf numFmtId="0" fontId="60" fillId="6" borderId="1" xfId="7" applyFont="1" applyFill="1" applyBorder="1" applyAlignment="1">
      <alignment horizontal="center" vertical="center"/>
    </xf>
    <xf numFmtId="0" fontId="60" fillId="6" borderId="1" xfId="7" applyFont="1" applyFill="1" applyBorder="1" applyAlignment="1">
      <alignment horizontal="center" vertical="center" wrapText="1"/>
    </xf>
    <xf numFmtId="0" fontId="16" fillId="2" borderId="0" xfId="7" applyFont="1" applyFill="1" applyBorder="1" applyAlignment="1">
      <alignment vertical="center"/>
    </xf>
    <xf numFmtId="0" fontId="60" fillId="6" borderId="5" xfId="7" applyFont="1" applyFill="1" applyBorder="1" applyAlignment="1">
      <alignment horizontal="center" vertical="center" wrapText="1"/>
    </xf>
    <xf numFmtId="0" fontId="60" fillId="6" borderId="46" xfId="7" applyFont="1" applyFill="1" applyBorder="1" applyAlignment="1">
      <alignment horizontal="center" vertical="center" wrapText="1"/>
    </xf>
    <xf numFmtId="0" fontId="60" fillId="6" borderId="7" xfId="7" applyFont="1" applyFill="1" applyBorder="1" applyAlignment="1">
      <alignment horizontal="center" vertical="center" wrapText="1"/>
    </xf>
    <xf numFmtId="0" fontId="16" fillId="2" borderId="6" xfId="7" applyFont="1" applyFill="1" applyBorder="1" applyAlignment="1">
      <alignment horizontal="left" vertical="center"/>
    </xf>
    <xf numFmtId="0" fontId="16" fillId="2" borderId="0" xfId="15" applyFont="1" applyFill="1" applyBorder="1" applyAlignment="1">
      <alignment horizontal="left" vertical="center"/>
    </xf>
    <xf numFmtId="0" fontId="35" fillId="2" borderId="0" xfId="0" applyFont="1" applyFill="1" applyAlignment="1">
      <alignment horizontal="left"/>
    </xf>
    <xf numFmtId="0" fontId="59" fillId="2" borderId="1" xfId="23" applyFont="1" applyFill="1" applyBorder="1" applyAlignment="1">
      <alignment horizontal="left" vertical="center"/>
    </xf>
    <xf numFmtId="0" fontId="60" fillId="6" borderId="1" xfId="23" applyFont="1" applyFill="1" applyBorder="1" applyAlignment="1">
      <alignment horizontal="left" vertical="center"/>
    </xf>
    <xf numFmtId="0" fontId="16" fillId="2" borderId="6" xfId="23" applyFont="1" applyFill="1" applyBorder="1" applyAlignment="1">
      <alignment horizontal="left" vertical="center"/>
    </xf>
    <xf numFmtId="0" fontId="60" fillId="4" borderId="3" xfId="23" applyNumberFormat="1" applyFont="1" applyFill="1" applyBorder="1" applyAlignment="1">
      <alignment horizontal="center" vertical="center" wrapText="1"/>
    </xf>
    <xf numFmtId="0" fontId="60" fillId="4" borderId="4" xfId="23" applyNumberFormat="1" applyFont="1" applyFill="1" applyBorder="1" applyAlignment="1">
      <alignment horizontal="center" vertical="center" wrapText="1"/>
    </xf>
    <xf numFmtId="0" fontId="60" fillId="4" borderId="1" xfId="23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60" fillId="6" borderId="47" xfId="23" applyFont="1" applyFill="1" applyBorder="1" applyAlignment="1">
      <alignment horizontal="center" vertical="center"/>
    </xf>
    <xf numFmtId="0" fontId="60" fillId="6" borderId="44" xfId="23" applyFont="1" applyFill="1" applyBorder="1" applyAlignment="1">
      <alignment horizontal="center" vertical="center"/>
    </xf>
    <xf numFmtId="0" fontId="60" fillId="6" borderId="35" xfId="23" applyFont="1" applyFill="1" applyBorder="1" applyAlignment="1">
      <alignment horizontal="center" vertical="center"/>
    </xf>
    <xf numFmtId="0" fontId="60" fillId="6" borderId="48" xfId="23" applyFont="1" applyFill="1" applyBorder="1" applyAlignment="1">
      <alignment horizontal="center" vertical="center"/>
    </xf>
    <xf numFmtId="0" fontId="60" fillId="6" borderId="45" xfId="23" applyFont="1" applyFill="1" applyBorder="1" applyAlignment="1">
      <alignment horizontal="center" vertical="center"/>
    </xf>
    <xf numFmtId="0" fontId="60" fillId="6" borderId="43" xfId="23" applyFont="1" applyFill="1" applyBorder="1" applyAlignment="1">
      <alignment horizontal="center" vertical="center"/>
    </xf>
    <xf numFmtId="0" fontId="60" fillId="6" borderId="5" xfId="23" applyNumberFormat="1" applyFont="1" applyFill="1" applyBorder="1" applyAlignment="1">
      <alignment horizontal="center" vertical="center"/>
    </xf>
    <xf numFmtId="0" fontId="60" fillId="6" borderId="46" xfId="23" applyNumberFormat="1" applyFont="1" applyFill="1" applyBorder="1" applyAlignment="1">
      <alignment horizontal="center" vertical="center"/>
    </xf>
    <xf numFmtId="0" fontId="60" fillId="6" borderId="7" xfId="23" applyNumberFormat="1" applyFont="1" applyFill="1" applyBorder="1" applyAlignment="1">
      <alignment horizontal="center" vertical="center"/>
    </xf>
    <xf numFmtId="165" fontId="60" fillId="6" borderId="3" xfId="23" applyNumberFormat="1" applyFont="1" applyFill="1" applyBorder="1" applyAlignment="1">
      <alignment horizontal="center" vertical="center" wrapText="1"/>
    </xf>
    <xf numFmtId="165" fontId="60" fillId="6" borderId="37" xfId="23" applyNumberFormat="1" applyFont="1" applyFill="1" applyBorder="1" applyAlignment="1">
      <alignment horizontal="center" vertical="center" wrapText="1"/>
    </xf>
    <xf numFmtId="165" fontId="60" fillId="6" borderId="4" xfId="23" applyNumberFormat="1" applyFont="1" applyFill="1" applyBorder="1" applyAlignment="1">
      <alignment horizontal="center" vertical="center" wrapText="1"/>
    </xf>
    <xf numFmtId="0" fontId="16" fillId="2" borderId="0" xfId="26" applyFont="1" applyFill="1" applyAlignment="1">
      <alignment horizontal="left"/>
    </xf>
    <xf numFmtId="0" fontId="65" fillId="2" borderId="0" xfId="18" applyFont="1" applyFill="1" applyBorder="1" applyAlignment="1">
      <alignment horizontal="left" vertical="center" wrapText="1"/>
    </xf>
    <xf numFmtId="165" fontId="55" fillId="6" borderId="1" xfId="23" applyNumberFormat="1" applyFont="1" applyFill="1" applyBorder="1" applyAlignment="1">
      <alignment horizontal="center" vertical="center" wrapText="1"/>
    </xf>
    <xf numFmtId="3" fontId="55" fillId="4" borderId="1" xfId="23" applyNumberFormat="1" applyFont="1" applyFill="1" applyBorder="1" applyAlignment="1">
      <alignment horizontal="center" vertical="center" wrapText="1"/>
    </xf>
    <xf numFmtId="0" fontId="55" fillId="6" borderId="1" xfId="23" applyFont="1" applyFill="1" applyBorder="1" applyAlignment="1">
      <alignment horizontal="center" vertical="center" wrapText="1"/>
    </xf>
    <xf numFmtId="0" fontId="55" fillId="6" borderId="1" xfId="23" applyNumberFormat="1" applyFont="1" applyFill="1" applyBorder="1" applyAlignment="1">
      <alignment horizontal="center" vertical="center" wrapText="1"/>
    </xf>
    <xf numFmtId="165" fontId="55" fillId="6" borderId="3" xfId="23" applyNumberFormat="1" applyFont="1" applyFill="1" applyBorder="1" applyAlignment="1">
      <alignment horizontal="center" vertical="center" wrapText="1"/>
    </xf>
    <xf numFmtId="165" fontId="55" fillId="6" borderId="37" xfId="23" applyNumberFormat="1" applyFont="1" applyFill="1" applyBorder="1" applyAlignment="1">
      <alignment horizontal="center" vertical="center" wrapText="1"/>
    </xf>
    <xf numFmtId="165" fontId="55" fillId="6" borderId="4" xfId="23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60" fillId="6" borderId="3" xfId="0" applyFont="1" applyFill="1" applyBorder="1" applyAlignment="1">
      <alignment horizontal="center" vertical="center"/>
    </xf>
    <xf numFmtId="0" fontId="60" fillId="6" borderId="4" xfId="0" applyFont="1" applyFill="1" applyBorder="1" applyAlignment="1">
      <alignment horizontal="center" vertical="center"/>
    </xf>
    <xf numFmtId="0" fontId="60" fillId="6" borderId="5" xfId="0" applyFont="1" applyFill="1" applyBorder="1" applyAlignment="1">
      <alignment horizontal="center" vertical="center"/>
    </xf>
    <xf numFmtId="0" fontId="60" fillId="6" borderId="46" xfId="0" applyFont="1" applyFill="1" applyBorder="1" applyAlignment="1">
      <alignment horizontal="center" vertical="center"/>
    </xf>
    <xf numFmtId="0" fontId="60" fillId="6" borderId="7" xfId="0" applyFont="1" applyFill="1" applyBorder="1" applyAlignment="1">
      <alignment horizontal="center" vertical="center"/>
    </xf>
    <xf numFmtId="0" fontId="60" fillId="6" borderId="3" xfId="0" applyFont="1" applyFill="1" applyBorder="1" applyAlignment="1">
      <alignment horizontal="center" vertical="center" wrapText="1"/>
    </xf>
    <xf numFmtId="0" fontId="60" fillId="6" borderId="4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/>
    </xf>
    <xf numFmtId="0" fontId="60" fillId="4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28" applyFont="1" applyFill="1" applyBorder="1" applyAlignment="1">
      <alignment horizontal="left" vertical="center" wrapText="1"/>
    </xf>
    <xf numFmtId="0" fontId="60" fillId="6" borderId="3" xfId="23" applyFont="1" applyFill="1" applyBorder="1" applyAlignment="1">
      <alignment horizontal="center" vertical="center"/>
    </xf>
    <xf numFmtId="0" fontId="60" fillId="6" borderId="4" xfId="23" applyFont="1" applyFill="1" applyBorder="1" applyAlignment="1">
      <alignment horizontal="center" vertical="center"/>
    </xf>
    <xf numFmtId="0" fontId="60" fillId="6" borderId="5" xfId="9" applyFont="1" applyFill="1" applyBorder="1" applyAlignment="1">
      <alignment horizontal="center" vertical="center" wrapText="1"/>
    </xf>
    <xf numFmtId="0" fontId="60" fillId="6" borderId="46" xfId="9" applyFont="1" applyFill="1" applyBorder="1" applyAlignment="1">
      <alignment horizontal="center" vertical="center" wrapText="1"/>
    </xf>
    <xf numFmtId="0" fontId="60" fillId="6" borderId="7" xfId="9" applyFont="1" applyFill="1" applyBorder="1" applyAlignment="1">
      <alignment horizontal="center" vertical="center" wrapText="1"/>
    </xf>
    <xf numFmtId="0" fontId="16" fillId="2" borderId="0" xfId="23" applyFont="1" applyFill="1" applyBorder="1" applyAlignment="1">
      <alignment horizontal="left" vertical="center" wrapText="1"/>
    </xf>
    <xf numFmtId="0" fontId="60" fillId="4" borderId="1" xfId="9" applyFont="1" applyFill="1" applyBorder="1" applyAlignment="1">
      <alignment horizontal="center" vertical="center"/>
    </xf>
    <xf numFmtId="0" fontId="60" fillId="4" borderId="3" xfId="9" applyFont="1" applyFill="1" applyBorder="1" applyAlignment="1">
      <alignment horizontal="center" vertical="center"/>
    </xf>
    <xf numFmtId="0" fontId="60" fillId="4" borderId="4" xfId="9" applyFont="1" applyFill="1" applyBorder="1" applyAlignment="1">
      <alignment horizontal="center" vertical="center"/>
    </xf>
    <xf numFmtId="0" fontId="60" fillId="4" borderId="3" xfId="9" applyFont="1" applyFill="1" applyBorder="1" applyAlignment="1">
      <alignment horizontal="center" vertical="center" wrapText="1"/>
    </xf>
    <xf numFmtId="0" fontId="60" fillId="4" borderId="4" xfId="9" applyFont="1" applyFill="1" applyBorder="1" applyAlignment="1">
      <alignment horizontal="center" vertical="center" wrapText="1"/>
    </xf>
    <xf numFmtId="165" fontId="60" fillId="4" borderId="3" xfId="9" applyNumberFormat="1" applyFont="1" applyFill="1" applyBorder="1" applyAlignment="1">
      <alignment horizontal="center" vertical="center" wrapText="1"/>
    </xf>
    <xf numFmtId="165" fontId="60" fillId="4" borderId="4" xfId="9" applyNumberFormat="1" applyFont="1" applyFill="1" applyBorder="1" applyAlignment="1">
      <alignment horizontal="center" vertical="center" wrapText="1"/>
    </xf>
    <xf numFmtId="0" fontId="59" fillId="2" borderId="3" xfId="9" applyFont="1" applyFill="1" applyBorder="1" applyAlignment="1">
      <alignment horizontal="center" vertical="center" wrapText="1"/>
    </xf>
    <xf numFmtId="0" fontId="59" fillId="2" borderId="37" xfId="9" applyFont="1" applyFill="1" applyBorder="1" applyAlignment="1">
      <alignment horizontal="center" vertical="center" wrapText="1"/>
    </xf>
    <xf numFmtId="0" fontId="59" fillId="2" borderId="4" xfId="9" applyFont="1" applyFill="1" applyBorder="1" applyAlignment="1">
      <alignment horizontal="center" vertical="center" wrapText="1"/>
    </xf>
    <xf numFmtId="0" fontId="60" fillId="2" borderId="3" xfId="9" applyFont="1" applyFill="1" applyBorder="1" applyAlignment="1">
      <alignment horizontal="center" vertical="center" wrapText="1"/>
    </xf>
    <xf numFmtId="0" fontId="60" fillId="2" borderId="37" xfId="9" applyFont="1" applyFill="1" applyBorder="1" applyAlignment="1">
      <alignment horizontal="center" vertical="center" wrapText="1"/>
    </xf>
    <xf numFmtId="0" fontId="60" fillId="2" borderId="4" xfId="9" applyFont="1" applyFill="1" applyBorder="1" applyAlignment="1">
      <alignment horizontal="center" vertical="center" wrapText="1"/>
    </xf>
    <xf numFmtId="0" fontId="60" fillId="4" borderId="5" xfId="9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60" fillId="6" borderId="5" xfId="9" applyFont="1" applyFill="1" applyBorder="1" applyAlignment="1">
      <alignment horizontal="left" vertical="center" wrapText="1"/>
    </xf>
    <xf numFmtId="0" fontId="60" fillId="6" borderId="7" xfId="9" applyFont="1" applyFill="1" applyBorder="1" applyAlignment="1">
      <alignment horizontal="left" vertical="center" wrapText="1"/>
    </xf>
    <xf numFmtId="0" fontId="56" fillId="2" borderId="0" xfId="23" applyFont="1" applyFill="1" applyAlignment="1">
      <alignment horizontal="left" vertical="center"/>
    </xf>
    <xf numFmtId="0" fontId="6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0" fillId="6" borderId="5" xfId="0" applyFont="1" applyFill="1" applyBorder="1" applyAlignment="1">
      <alignment horizontal="left" vertical="center"/>
    </xf>
    <xf numFmtId="0" fontId="60" fillId="6" borderId="7" xfId="0" applyFont="1" applyFill="1" applyBorder="1" applyAlignment="1">
      <alignment horizontal="left" vertical="center"/>
    </xf>
    <xf numFmtId="0" fontId="16" fillId="2" borderId="0" xfId="9" applyFont="1" applyFill="1" applyAlignment="1">
      <alignment horizontal="left" vertical="center"/>
    </xf>
    <xf numFmtId="0" fontId="56" fillId="2" borderId="2" xfId="23" applyFont="1" applyFill="1" applyBorder="1" applyAlignment="1">
      <alignment horizontal="left" vertical="center"/>
    </xf>
    <xf numFmtId="0" fontId="60" fillId="6" borderId="46" xfId="9" applyFont="1" applyFill="1" applyBorder="1" applyAlignment="1">
      <alignment horizontal="left" vertical="center" wrapText="1"/>
    </xf>
    <xf numFmtId="0" fontId="60" fillId="2" borderId="37" xfId="0" applyFont="1" applyFill="1" applyBorder="1" applyAlignment="1">
      <alignment horizontal="center" vertical="center"/>
    </xf>
    <xf numFmtId="0" fontId="60" fillId="2" borderId="4" xfId="0" applyFont="1" applyFill="1" applyBorder="1" applyAlignment="1">
      <alignment horizontal="center" vertical="center"/>
    </xf>
    <xf numFmtId="0" fontId="60" fillId="6" borderId="3" xfId="28" applyFont="1" applyFill="1" applyBorder="1" applyAlignment="1">
      <alignment horizontal="center" vertical="center"/>
    </xf>
    <xf numFmtId="0" fontId="60" fillId="6" borderId="4" xfId="28" applyFont="1" applyFill="1" applyBorder="1" applyAlignment="1">
      <alignment horizontal="center" vertical="center"/>
    </xf>
    <xf numFmtId="0" fontId="60" fillId="2" borderId="3" xfId="33" applyFont="1" applyFill="1" applyBorder="1" applyAlignment="1">
      <alignment horizontal="center" vertical="center"/>
    </xf>
    <xf numFmtId="0" fontId="60" fillId="2" borderId="37" xfId="33" applyFont="1" applyFill="1" applyBorder="1" applyAlignment="1">
      <alignment horizontal="center" vertical="center"/>
    </xf>
    <xf numFmtId="0" fontId="60" fillId="2" borderId="4" xfId="33" applyFont="1" applyFill="1" applyBorder="1" applyAlignment="1">
      <alignment horizontal="center" vertical="center"/>
    </xf>
    <xf numFmtId="0" fontId="16" fillId="2" borderId="0" xfId="35" applyFont="1" applyFill="1" applyBorder="1" applyAlignment="1">
      <alignment horizontal="left" vertical="center" wrapText="1"/>
    </xf>
  </cellXfs>
  <cellStyles count="36">
    <cellStyle name="Millares" xfId="5" builtinId="3"/>
    <cellStyle name="Millares 2" xfId="19"/>
    <cellStyle name="Millares 2 2" xfId="29"/>
    <cellStyle name="Millares 3 2" xfId="25"/>
    <cellStyle name="Normal" xfId="0" builtinId="0"/>
    <cellStyle name="Normal 10" xfId="9"/>
    <cellStyle name="Normal 11" xfId="10"/>
    <cellStyle name="Normal 2" xfId="2"/>
    <cellStyle name="Normal 2 2" xfId="1"/>
    <cellStyle name="Normal 2 2 2" xfId="6"/>
    <cellStyle name="Normal 2 2 2 2" xfId="28"/>
    <cellStyle name="Normal 2 2 3 2" xfId="31"/>
    <cellStyle name="Normal 2 2 4 2" xfId="32"/>
    <cellStyle name="Normal 2 2 5 2" xfId="33"/>
    <cellStyle name="Normal 2 2 6 2" xfId="34"/>
    <cellStyle name="Normal 2 2 7 2" xfId="35"/>
    <cellStyle name="Normal 2 2 8" xfId="23"/>
    <cellStyle name="Normal 2 3" xfId="13"/>
    <cellStyle name="Normal 2 3 2" xfId="21"/>
    <cellStyle name="Normal 2 3 2 2" xfId="26"/>
    <cellStyle name="Normal 2 4" xfId="20"/>
    <cellStyle name="Normal 2 4 2" xfId="27"/>
    <cellStyle name="Normal 2 5" xfId="22"/>
    <cellStyle name="Normal 3 3 2" xfId="7"/>
    <cellStyle name="Normal 3 3 2 2" xfId="17"/>
    <cellStyle name="Normal 3 3 3" xfId="15"/>
    <cellStyle name="Normal 4" xfId="14"/>
    <cellStyle name="Normal 4 2" xfId="16"/>
    <cellStyle name="Normal 6" xfId="18"/>
    <cellStyle name="Normal 9" xfId="3"/>
    <cellStyle name="Normal 9 2" xfId="11"/>
    <cellStyle name="Porcentaje" xfId="4" builtinId="5"/>
    <cellStyle name="Porcentaje 2" xfId="8"/>
    <cellStyle name="Porcentaje 2 2" xfId="12"/>
    <cellStyle name="Porcentaje 2 2 2" xfId="24"/>
    <cellStyle name="Porcentaje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zoomScaleNormal="100" workbookViewId="0"/>
  </sheetViews>
  <sheetFormatPr baseColWidth="10" defaultColWidth="11.44140625" defaultRowHeight="14.4" x14ac:dyDescent="0.3"/>
  <cols>
    <col min="1" max="1" width="3.77734375" style="12" customWidth="1"/>
    <col min="2" max="2" width="39.33203125" style="12" customWidth="1"/>
    <col min="3" max="9" width="12.33203125" style="12" customWidth="1"/>
    <col min="10" max="16384" width="11.44140625" style="12"/>
  </cols>
  <sheetData>
    <row r="1" spans="2:12" x14ac:dyDescent="0.3">
      <c r="B1" s="11"/>
    </row>
    <row r="2" spans="2:12" x14ac:dyDescent="0.3">
      <c r="B2" s="799" t="s">
        <v>16</v>
      </c>
      <c r="C2" s="799"/>
      <c r="D2" s="799"/>
      <c r="E2" s="799"/>
      <c r="F2" s="799"/>
      <c r="G2" s="799"/>
      <c r="H2" s="799"/>
      <c r="I2" s="799"/>
    </row>
    <row r="3" spans="2:12" x14ac:dyDescent="0.3">
      <c r="B3" s="800" t="s">
        <v>17</v>
      </c>
      <c r="C3" s="800"/>
      <c r="D3" s="800"/>
      <c r="E3" s="800"/>
      <c r="F3" s="800"/>
      <c r="G3" s="800"/>
      <c r="H3" s="800"/>
      <c r="I3" s="800"/>
    </row>
    <row r="4" spans="2:12" x14ac:dyDescent="0.3">
      <c r="B4" s="1"/>
      <c r="C4" s="1"/>
      <c r="D4" s="1"/>
      <c r="E4" s="1"/>
      <c r="F4" s="1"/>
      <c r="G4" s="1"/>
      <c r="H4" s="1"/>
      <c r="I4" s="1"/>
    </row>
    <row r="5" spans="2:12" ht="24" x14ac:dyDescent="0.3">
      <c r="B5" s="15" t="s">
        <v>5</v>
      </c>
      <c r="C5" s="15">
        <v>2017</v>
      </c>
      <c r="D5" s="15">
        <v>2018</v>
      </c>
      <c r="E5" s="16">
        <v>2019</v>
      </c>
      <c r="F5" s="16">
        <v>2020</v>
      </c>
      <c r="G5" s="16">
        <v>2021</v>
      </c>
      <c r="H5" s="16" t="s">
        <v>14</v>
      </c>
      <c r="I5" s="16" t="s">
        <v>15</v>
      </c>
    </row>
    <row r="6" spans="2:12" x14ac:dyDescent="0.3">
      <c r="B6" s="17" t="s">
        <v>0</v>
      </c>
      <c r="C6" s="18">
        <v>328.16919422999979</v>
      </c>
      <c r="D6" s="18">
        <v>653.53856116000077</v>
      </c>
      <c r="E6" s="18">
        <v>774.38467750999973</v>
      </c>
      <c r="F6" s="18">
        <v>586.28981459000045</v>
      </c>
      <c r="G6" s="19">
        <v>1322.2070059900002</v>
      </c>
      <c r="H6" s="20">
        <v>7.6915292351166613E-3</v>
      </c>
      <c r="I6" s="20">
        <v>1.2552106024810197</v>
      </c>
      <c r="J6" s="13"/>
      <c r="K6" s="13"/>
      <c r="L6" s="13"/>
    </row>
    <row r="7" spans="2:12" x14ac:dyDescent="0.3">
      <c r="B7" s="17" t="s">
        <v>1</v>
      </c>
      <c r="C7" s="18">
        <v>48212.161801030983</v>
      </c>
      <c r="D7" s="18">
        <v>53766.212012039723</v>
      </c>
      <c r="E7" s="18">
        <v>49604.399128250079</v>
      </c>
      <c r="F7" s="18">
        <v>42306.902683899301</v>
      </c>
      <c r="G7" s="19">
        <v>62924.301912770308</v>
      </c>
      <c r="H7" s="20">
        <v>0.3660426132737043</v>
      </c>
      <c r="I7" s="20">
        <v>0.48732944084600538</v>
      </c>
      <c r="J7" s="13"/>
      <c r="K7" s="13"/>
      <c r="L7" s="13"/>
    </row>
    <row r="8" spans="2:12" x14ac:dyDescent="0.3">
      <c r="B8" s="17" t="s">
        <v>2</v>
      </c>
      <c r="C8" s="18">
        <v>53408.074757580274</v>
      </c>
      <c r="D8" s="18">
        <v>62170.236121470109</v>
      </c>
      <c r="E8" s="18">
        <v>57920.199658289617</v>
      </c>
      <c r="F8" s="18">
        <v>60228.682953430216</v>
      </c>
      <c r="G8" s="19">
        <v>82245.709130749994</v>
      </c>
      <c r="H8" s="20">
        <v>0.4784389081106179</v>
      </c>
      <c r="I8" s="20">
        <v>0.36555715811258382</v>
      </c>
      <c r="J8" s="13"/>
      <c r="K8" s="13"/>
      <c r="L8" s="13"/>
    </row>
    <row r="9" spans="2:12" x14ac:dyDescent="0.3">
      <c r="B9" s="17" t="s">
        <v>3</v>
      </c>
      <c r="C9" s="18">
        <v>749.73927363999724</v>
      </c>
      <c r="D9" s="18">
        <v>709.82034813000166</v>
      </c>
      <c r="E9" s="18">
        <v>640.56794505999972</v>
      </c>
      <c r="F9" s="18">
        <v>687.79137540000136</v>
      </c>
      <c r="G9" s="19">
        <v>924.97947610999847</v>
      </c>
      <c r="H9" s="20">
        <v>5.3807812620505456E-3</v>
      </c>
      <c r="I9" s="20">
        <v>0.34485471785983757</v>
      </c>
      <c r="J9" s="13"/>
      <c r="K9" s="13"/>
      <c r="L9" s="13"/>
    </row>
    <row r="10" spans="2:12" x14ac:dyDescent="0.3">
      <c r="B10" s="17" t="s">
        <v>4</v>
      </c>
      <c r="C10" s="18">
        <v>20704.725656630231</v>
      </c>
      <c r="D10" s="18">
        <v>22793.158376990123</v>
      </c>
      <c r="E10" s="18">
        <v>21570.848925860177</v>
      </c>
      <c r="F10" s="18">
        <v>18144.413767269965</v>
      </c>
      <c r="G10" s="19">
        <v>23257.201780009884</v>
      </c>
      <c r="H10" s="20">
        <v>0.13529155919425384</v>
      </c>
      <c r="I10" s="20">
        <v>0.28178303682440742</v>
      </c>
      <c r="J10" s="13"/>
      <c r="K10" s="13"/>
      <c r="L10" s="13"/>
    </row>
    <row r="11" spans="2:12" x14ac:dyDescent="0.3">
      <c r="B11" s="17" t="s">
        <v>22</v>
      </c>
      <c r="C11" s="18">
        <v>1292.4771532000029</v>
      </c>
      <c r="D11" s="18">
        <v>1429.1734801000007</v>
      </c>
      <c r="E11" s="18">
        <v>1388.9180560200004</v>
      </c>
      <c r="F11" s="18">
        <v>1169.1584384400003</v>
      </c>
      <c r="G11" s="19">
        <v>1229.9080918200073</v>
      </c>
      <c r="H11" s="20">
        <v>7.154608924233515E-3</v>
      </c>
      <c r="I11" s="20">
        <v>5.1960154742641151E-2</v>
      </c>
      <c r="J11" s="13"/>
      <c r="K11" s="13"/>
      <c r="L11" s="13"/>
    </row>
    <row r="12" spans="2:12" x14ac:dyDescent="0.3">
      <c r="B12" s="21" t="s">
        <v>23</v>
      </c>
      <c r="C12" s="22">
        <v>124695.34783630964</v>
      </c>
      <c r="D12" s="22">
        <v>141522.13889989027</v>
      </c>
      <c r="E12" s="22">
        <v>131899.31839099171</v>
      </c>
      <c r="F12" s="22">
        <v>123123.23903302931</v>
      </c>
      <c r="G12" s="23">
        <v>171904.30739745419</v>
      </c>
      <c r="H12" s="24">
        <v>1</v>
      </c>
      <c r="I12" s="24">
        <v>0.39619708470582693</v>
      </c>
      <c r="J12" s="13"/>
      <c r="K12" s="13"/>
      <c r="L12" s="13"/>
    </row>
    <row r="13" spans="2:12" ht="18" customHeight="1" x14ac:dyDescent="0.3">
      <c r="B13" s="798" t="s">
        <v>19</v>
      </c>
      <c r="C13" s="798"/>
      <c r="D13" s="798"/>
      <c r="E13" s="798"/>
      <c r="F13" s="798"/>
      <c r="G13" s="798"/>
      <c r="H13" s="798"/>
      <c r="I13" s="798"/>
    </row>
    <row r="14" spans="2:12" ht="18" customHeight="1" x14ac:dyDescent="0.3">
      <c r="B14" s="798" t="s">
        <v>18</v>
      </c>
      <c r="C14" s="798"/>
      <c r="D14" s="798"/>
      <c r="E14" s="798"/>
      <c r="F14" s="798"/>
      <c r="G14" s="798"/>
      <c r="H14" s="798"/>
      <c r="I14" s="798"/>
    </row>
  </sheetData>
  <mergeCells count="4">
    <mergeCell ref="B14:I14"/>
    <mergeCell ref="B2:I2"/>
    <mergeCell ref="B3:I3"/>
    <mergeCell ref="B13:I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zoomScaleNormal="100" workbookViewId="0">
      <selection activeCell="M22" sqref="M22"/>
    </sheetView>
  </sheetViews>
  <sheetFormatPr baseColWidth="10" defaultColWidth="11.44140625" defaultRowHeight="13.8" x14ac:dyDescent="0.3"/>
  <cols>
    <col min="1" max="1" width="3.77734375" style="231" customWidth="1"/>
    <col min="2" max="2" width="24.6640625" style="233" customWidth="1"/>
    <col min="3" max="3" width="56.5546875" style="233" customWidth="1"/>
    <col min="4" max="8" width="11.44140625" style="233"/>
    <col min="9" max="9" width="13.109375" style="233" customWidth="1"/>
    <col min="10" max="10" width="14.44140625" style="233" customWidth="1"/>
    <col min="11" max="11" width="11.44140625" style="233"/>
    <col min="12" max="16384" width="11.44140625" style="231"/>
  </cols>
  <sheetData>
    <row r="2" spans="1:11" ht="14.4" x14ac:dyDescent="0.3">
      <c r="B2" s="232" t="s">
        <v>310</v>
      </c>
    </row>
    <row r="3" spans="1:11" x14ac:dyDescent="0.3">
      <c r="B3" s="234" t="s">
        <v>311</v>
      </c>
    </row>
    <row r="5" spans="1:11" ht="36" x14ac:dyDescent="0.3">
      <c r="B5" s="869" t="s">
        <v>312</v>
      </c>
      <c r="C5" s="869"/>
      <c r="D5" s="235">
        <v>2017</v>
      </c>
      <c r="E5" s="235">
        <v>2018</v>
      </c>
      <c r="F5" s="235">
        <v>2019</v>
      </c>
      <c r="G5" s="235">
        <v>2020</v>
      </c>
      <c r="H5" s="235">
        <v>2021</v>
      </c>
      <c r="I5" s="236" t="s">
        <v>313</v>
      </c>
      <c r="J5" s="236" t="s">
        <v>103</v>
      </c>
      <c r="K5" s="237" t="s">
        <v>15</v>
      </c>
    </row>
    <row r="6" spans="1:11" ht="12.75" customHeight="1" x14ac:dyDescent="0.3">
      <c r="A6" s="238"/>
      <c r="B6" s="850" t="s">
        <v>314</v>
      </c>
      <c r="C6" s="239" t="s">
        <v>315</v>
      </c>
      <c r="D6" s="27">
        <v>77467.584460000013</v>
      </c>
      <c r="E6" s="27">
        <v>78179.502139999997</v>
      </c>
      <c r="F6" s="27">
        <v>120256.68092</v>
      </c>
      <c r="G6" s="27">
        <v>88841.724300000002</v>
      </c>
      <c r="H6" s="28">
        <v>229029.40909999999</v>
      </c>
      <c r="I6" s="240">
        <v>0.40945837490250364</v>
      </c>
      <c r="J6" s="240">
        <v>0.16668923513703904</v>
      </c>
      <c r="K6" s="240">
        <v>1.5779487161529571</v>
      </c>
    </row>
    <row r="7" spans="1:11" x14ac:dyDescent="0.3">
      <c r="A7" s="238"/>
      <c r="B7" s="851"/>
      <c r="C7" s="239" t="s">
        <v>316</v>
      </c>
      <c r="D7" s="27">
        <v>35529.978409999996</v>
      </c>
      <c r="E7" s="27">
        <v>45693.958849999988</v>
      </c>
      <c r="F7" s="27">
        <v>59927.077219999999</v>
      </c>
      <c r="G7" s="27">
        <v>57578.112220000025</v>
      </c>
      <c r="H7" s="28">
        <v>110648.62168000001</v>
      </c>
      <c r="I7" s="240">
        <v>0.1978174112937304</v>
      </c>
      <c r="J7" s="240">
        <v>8.0530854920704581E-2</v>
      </c>
      <c r="K7" s="240">
        <v>0.92171325897631107</v>
      </c>
    </row>
    <row r="8" spans="1:11" x14ac:dyDescent="0.3">
      <c r="A8" s="238"/>
      <c r="B8" s="851"/>
      <c r="C8" s="239" t="s">
        <v>317</v>
      </c>
      <c r="D8" s="27">
        <v>27103.504270000001</v>
      </c>
      <c r="E8" s="27">
        <v>20799.397439999997</v>
      </c>
      <c r="F8" s="27">
        <v>20160.650810000006</v>
      </c>
      <c r="G8" s="27">
        <v>31206.134449999998</v>
      </c>
      <c r="H8" s="28">
        <v>56235.305350000002</v>
      </c>
      <c r="I8" s="240">
        <v>0.10053738003010493</v>
      </c>
      <c r="J8" s="240">
        <v>4.0928455753018581E-2</v>
      </c>
      <c r="K8" s="240">
        <v>0.80205931753908755</v>
      </c>
    </row>
    <row r="9" spans="1:11" x14ac:dyDescent="0.3">
      <c r="A9" s="238"/>
      <c r="B9" s="851"/>
      <c r="C9" s="239" t="s">
        <v>318</v>
      </c>
      <c r="D9" s="27">
        <v>27767.31451</v>
      </c>
      <c r="E9" s="27">
        <v>28893.502859999997</v>
      </c>
      <c r="F9" s="27">
        <v>34320.263770000005</v>
      </c>
      <c r="G9" s="27">
        <v>38231.509819999992</v>
      </c>
      <c r="H9" s="28">
        <v>45938.115609999993</v>
      </c>
      <c r="I9" s="240">
        <v>8.212808231776525E-2</v>
      </c>
      <c r="J9" s="240">
        <v>3.3434087721565767E-2</v>
      </c>
      <c r="K9" s="240">
        <v>0.20157733310256187</v>
      </c>
    </row>
    <row r="10" spans="1:11" x14ac:dyDescent="0.3">
      <c r="A10" s="238"/>
      <c r="B10" s="851"/>
      <c r="C10" s="239" t="s">
        <v>319</v>
      </c>
      <c r="D10" s="27">
        <v>22773.810320000004</v>
      </c>
      <c r="E10" s="27">
        <v>38299.198400000001</v>
      </c>
      <c r="F10" s="27">
        <v>34772.052839999997</v>
      </c>
      <c r="G10" s="27">
        <v>27728.99771</v>
      </c>
      <c r="H10" s="28">
        <v>45272.027689999995</v>
      </c>
      <c r="I10" s="240">
        <v>8.0937251505525304E-2</v>
      </c>
      <c r="J10" s="240">
        <v>3.2949304189376055E-2</v>
      </c>
      <c r="K10" s="240">
        <v>0.63266008254143991</v>
      </c>
    </row>
    <row r="11" spans="1:11" x14ac:dyDescent="0.3">
      <c r="A11" s="238"/>
      <c r="B11" s="852"/>
      <c r="C11" s="239" t="s">
        <v>68</v>
      </c>
      <c r="D11" s="27">
        <v>58023.623919999991</v>
      </c>
      <c r="E11" s="27">
        <v>69719.690820000003</v>
      </c>
      <c r="F11" s="27">
        <v>91233.463969999968</v>
      </c>
      <c r="G11" s="27">
        <v>89825.938900000008</v>
      </c>
      <c r="H11" s="28">
        <v>72223.75374</v>
      </c>
      <c r="I11" s="240">
        <v>0.12912149995037045</v>
      </c>
      <c r="J11" s="240">
        <v>5.2564962364243656E-2</v>
      </c>
      <c r="K11" s="240">
        <v>-0.19595882186765545</v>
      </c>
    </row>
    <row r="12" spans="1:11" x14ac:dyDescent="0.3">
      <c r="A12" s="238"/>
      <c r="B12" s="870" t="s">
        <v>320</v>
      </c>
      <c r="C12" s="871"/>
      <c r="D12" s="241">
        <v>248665.81589000006</v>
      </c>
      <c r="E12" s="241">
        <v>281585.25050999987</v>
      </c>
      <c r="F12" s="241">
        <v>360670.18953000015</v>
      </c>
      <c r="G12" s="241">
        <v>333412.41739999998</v>
      </c>
      <c r="H12" s="241">
        <v>559347.23317000002</v>
      </c>
      <c r="I12" s="242">
        <v>1</v>
      </c>
      <c r="J12" s="242">
        <v>0.40709690008594773</v>
      </c>
      <c r="K12" s="242">
        <v>0.67764367485732424</v>
      </c>
    </row>
    <row r="13" spans="1:11" ht="12.75" customHeight="1" x14ac:dyDescent="0.3">
      <c r="A13" s="238"/>
      <c r="B13" s="850" t="s">
        <v>321</v>
      </c>
      <c r="C13" s="239" t="s">
        <v>322</v>
      </c>
      <c r="D13" s="27">
        <v>81811.362869999983</v>
      </c>
      <c r="E13" s="27">
        <v>92798.724610000034</v>
      </c>
      <c r="F13" s="27">
        <v>101318.91069000003</v>
      </c>
      <c r="G13" s="27">
        <v>49062.819400000008</v>
      </c>
      <c r="H13" s="28">
        <v>61320.399689999991</v>
      </c>
      <c r="I13" s="240">
        <v>0.209786887852872</v>
      </c>
      <c r="J13" s="240">
        <v>4.4629423630747275E-2</v>
      </c>
      <c r="K13" s="240">
        <v>0.24983440495064535</v>
      </c>
    </row>
    <row r="14" spans="1:11" x14ac:dyDescent="0.3">
      <c r="A14" s="238"/>
      <c r="B14" s="851"/>
      <c r="C14" s="239" t="s">
        <v>323</v>
      </c>
      <c r="D14" s="27">
        <v>0</v>
      </c>
      <c r="E14" s="27">
        <v>2136.9308000000001</v>
      </c>
      <c r="F14" s="27">
        <v>14629.644939999998</v>
      </c>
      <c r="G14" s="27">
        <v>22206.506370000006</v>
      </c>
      <c r="H14" s="28">
        <v>39108.17787</v>
      </c>
      <c r="I14" s="240">
        <v>0.13379532694536261</v>
      </c>
      <c r="J14" s="240">
        <v>2.8463210390187295E-2</v>
      </c>
      <c r="K14" s="240">
        <v>0.7611134871189551</v>
      </c>
    </row>
    <row r="15" spans="1:11" x14ac:dyDescent="0.3">
      <c r="A15" s="238"/>
      <c r="B15" s="851"/>
      <c r="C15" s="239" t="s">
        <v>324</v>
      </c>
      <c r="D15" s="27">
        <v>16215.754499999997</v>
      </c>
      <c r="E15" s="27">
        <v>17370.510589999994</v>
      </c>
      <c r="F15" s="27">
        <v>16625.590489999999</v>
      </c>
      <c r="G15" s="27">
        <v>12424.55436</v>
      </c>
      <c r="H15" s="28">
        <v>26571.90825</v>
      </c>
      <c r="I15" s="240">
        <v>9.0906744970036826E-2</v>
      </c>
      <c r="J15" s="240">
        <v>1.9339224074887935E-2</v>
      </c>
      <c r="K15" s="240">
        <v>1.1386608710527626</v>
      </c>
    </row>
    <row r="16" spans="1:11" x14ac:dyDescent="0.3">
      <c r="A16" s="238"/>
      <c r="B16" s="851"/>
      <c r="C16" s="239" t="s">
        <v>325</v>
      </c>
      <c r="D16" s="27">
        <v>18023.134400000003</v>
      </c>
      <c r="E16" s="27">
        <v>17638.865349999996</v>
      </c>
      <c r="F16" s="27">
        <v>8704.1402900000012</v>
      </c>
      <c r="G16" s="27">
        <v>13074.807000000001</v>
      </c>
      <c r="H16" s="28">
        <v>18283.946359999998</v>
      </c>
      <c r="I16" s="240">
        <v>6.2552302723473119E-2</v>
      </c>
      <c r="J16" s="240">
        <v>1.3307186382794755E-2</v>
      </c>
      <c r="K16" s="240">
        <v>0.39841042089569645</v>
      </c>
    </row>
    <row r="17" spans="1:11" x14ac:dyDescent="0.3">
      <c r="A17" s="238"/>
      <c r="B17" s="851"/>
      <c r="C17" s="239" t="s">
        <v>326</v>
      </c>
      <c r="D17" s="27">
        <v>18738.431860000001</v>
      </c>
      <c r="E17" s="27">
        <v>21148.848360000004</v>
      </c>
      <c r="F17" s="27">
        <v>21688.801759999998</v>
      </c>
      <c r="G17" s="27">
        <v>22817.418690000002</v>
      </c>
      <c r="H17" s="28">
        <v>16996.115970000003</v>
      </c>
      <c r="I17" s="240">
        <v>5.8146429132200556E-2</v>
      </c>
      <c r="J17" s="240">
        <v>1.2369894252762647E-2</v>
      </c>
      <c r="K17" s="240">
        <v>-0.25512538464972168</v>
      </c>
    </row>
    <row r="18" spans="1:11" x14ac:dyDescent="0.3">
      <c r="A18" s="238"/>
      <c r="B18" s="852"/>
      <c r="C18" s="239" t="s">
        <v>68</v>
      </c>
      <c r="D18" s="27">
        <v>96693.681299999982</v>
      </c>
      <c r="E18" s="27">
        <v>107906.3254</v>
      </c>
      <c r="F18" s="27">
        <v>119235.85071999999</v>
      </c>
      <c r="G18" s="27">
        <v>86383.815850000028</v>
      </c>
      <c r="H18" s="28">
        <v>130017.98546999999</v>
      </c>
      <c r="I18" s="240">
        <v>0.44481230837605507</v>
      </c>
      <c r="J18" s="240">
        <v>9.4628015839617136E-2</v>
      </c>
      <c r="K18" s="240">
        <v>0.50511972862796317</v>
      </c>
    </row>
    <row r="19" spans="1:11" x14ac:dyDescent="0.3">
      <c r="A19" s="238"/>
      <c r="B19" s="867" t="s">
        <v>327</v>
      </c>
      <c r="C19" s="868"/>
      <c r="D19" s="241">
        <v>231482.36493000004</v>
      </c>
      <c r="E19" s="241">
        <v>259000.20510999998</v>
      </c>
      <c r="F19" s="241">
        <v>282202.93888999999</v>
      </c>
      <c r="G19" s="241">
        <v>205969.92167000001</v>
      </c>
      <c r="H19" s="241">
        <v>292298.53360999993</v>
      </c>
      <c r="I19" s="242">
        <v>1</v>
      </c>
      <c r="J19" s="242">
        <v>0.21273695457099701</v>
      </c>
      <c r="K19" s="242">
        <v>0.41913212977918946</v>
      </c>
    </row>
    <row r="20" spans="1:11" x14ac:dyDescent="0.3">
      <c r="A20" s="238"/>
      <c r="B20" s="850" t="s">
        <v>328</v>
      </c>
      <c r="C20" s="239" t="s">
        <v>329</v>
      </c>
      <c r="D20" s="27">
        <v>178794.92885</v>
      </c>
      <c r="E20" s="27">
        <v>197175.66162000003</v>
      </c>
      <c r="F20" s="27">
        <v>185492.52370999998</v>
      </c>
      <c r="G20" s="27">
        <v>118554.91369000002</v>
      </c>
      <c r="H20" s="28">
        <v>120203.09799000001</v>
      </c>
      <c r="I20" s="240">
        <v>0.54913064058092531</v>
      </c>
      <c r="J20" s="240">
        <v>8.7484670828047201E-2</v>
      </c>
      <c r="K20" s="240">
        <v>1.3902285858093499E-2</v>
      </c>
    </row>
    <row r="21" spans="1:11" x14ac:dyDescent="0.3">
      <c r="A21" s="238"/>
      <c r="B21" s="851"/>
      <c r="C21" s="239" t="s">
        <v>330</v>
      </c>
      <c r="D21" s="27">
        <v>0</v>
      </c>
      <c r="E21" s="27">
        <v>0</v>
      </c>
      <c r="F21" s="27">
        <v>1.9924300000000001</v>
      </c>
      <c r="G21" s="27">
        <v>20426.11002</v>
      </c>
      <c r="H21" s="28">
        <v>40001.108269999997</v>
      </c>
      <c r="I21" s="240">
        <v>0.18273933513826274</v>
      </c>
      <c r="J21" s="240">
        <v>2.9113091494939316E-2</v>
      </c>
      <c r="K21" s="240">
        <v>0.95833216558773815</v>
      </c>
    </row>
    <row r="22" spans="1:11" x14ac:dyDescent="0.3">
      <c r="A22" s="238"/>
      <c r="B22" s="851"/>
      <c r="C22" s="239" t="s">
        <v>331</v>
      </c>
      <c r="D22" s="27">
        <v>14709.23553</v>
      </c>
      <c r="E22" s="27">
        <v>17219.622129999996</v>
      </c>
      <c r="F22" s="27">
        <v>23535.925069999998</v>
      </c>
      <c r="G22" s="27">
        <v>12420.861780000003</v>
      </c>
      <c r="H22" s="28">
        <v>12073.195470000001</v>
      </c>
      <c r="I22" s="240">
        <v>5.5154664673046715E-2</v>
      </c>
      <c r="J22" s="240">
        <v>8.7869576508210305E-3</v>
      </c>
      <c r="K22" s="240">
        <v>-2.7990514358658514E-2</v>
      </c>
    </row>
    <row r="23" spans="1:11" x14ac:dyDescent="0.3">
      <c r="A23" s="238"/>
      <c r="B23" s="851"/>
      <c r="C23" s="239" t="s">
        <v>332</v>
      </c>
      <c r="D23" s="27">
        <v>6645.6121999999996</v>
      </c>
      <c r="E23" s="27">
        <v>9657.8357799999994</v>
      </c>
      <c r="F23" s="27">
        <v>6913.6667500000003</v>
      </c>
      <c r="G23" s="27">
        <v>9282.6093299999975</v>
      </c>
      <c r="H23" s="28">
        <v>11428.695800000001</v>
      </c>
      <c r="I23" s="240">
        <v>5.221036022033837E-2</v>
      </c>
      <c r="J23" s="240">
        <v>8.3178862007372255E-3</v>
      </c>
      <c r="K23" s="240">
        <v>0.23119431117974276</v>
      </c>
    </row>
    <row r="24" spans="1:11" x14ac:dyDescent="0.3">
      <c r="A24" s="238"/>
      <c r="B24" s="851"/>
      <c r="C24" s="239" t="s">
        <v>333</v>
      </c>
      <c r="D24" s="27">
        <v>11375.585330000004</v>
      </c>
      <c r="E24" s="27">
        <v>13076.805410000003</v>
      </c>
      <c r="F24" s="27">
        <v>10643.531010000002</v>
      </c>
      <c r="G24" s="27">
        <v>7969.9976100000022</v>
      </c>
      <c r="H24" s="28">
        <v>9610.0471900000011</v>
      </c>
      <c r="I24" s="240">
        <v>4.390212446851114E-2</v>
      </c>
      <c r="J24" s="240">
        <v>6.9942607895937311E-3</v>
      </c>
      <c r="K24" s="240">
        <v>0.20577792619940305</v>
      </c>
    </row>
    <row r="25" spans="1:11" x14ac:dyDescent="0.3">
      <c r="A25" s="238"/>
      <c r="B25" s="852"/>
      <c r="C25" s="243" t="s">
        <v>68</v>
      </c>
      <c r="D25" s="27">
        <v>32326.556329999999</v>
      </c>
      <c r="E25" s="27">
        <v>37622.340909999999</v>
      </c>
      <c r="F25" s="27">
        <v>30143.394270000004</v>
      </c>
      <c r="G25" s="27">
        <v>23164.231880000003</v>
      </c>
      <c r="H25" s="28">
        <v>25580.942980000003</v>
      </c>
      <c r="I25" s="240">
        <v>0.1168628749189156</v>
      </c>
      <c r="J25" s="240">
        <v>1.8617992493525623E-2</v>
      </c>
      <c r="K25" s="240">
        <v>0.10432942963615344</v>
      </c>
    </row>
    <row r="26" spans="1:11" x14ac:dyDescent="0.3">
      <c r="A26" s="238"/>
      <c r="B26" s="863" t="s">
        <v>334</v>
      </c>
      <c r="C26" s="864"/>
      <c r="D26" s="241">
        <v>243851.91824000003</v>
      </c>
      <c r="E26" s="241">
        <v>274752.26585000003</v>
      </c>
      <c r="F26" s="241">
        <v>256731.03323999999</v>
      </c>
      <c r="G26" s="241">
        <v>191818.72430999999</v>
      </c>
      <c r="H26" s="241">
        <v>218897.08770000003</v>
      </c>
      <c r="I26" s="242">
        <v>1</v>
      </c>
      <c r="J26" s="242">
        <v>0.15931485945766413</v>
      </c>
      <c r="K26" s="242">
        <v>0.14116642411946434</v>
      </c>
    </row>
    <row r="27" spans="1:11" x14ac:dyDescent="0.3">
      <c r="A27" s="238"/>
      <c r="B27" s="850" t="s">
        <v>335</v>
      </c>
      <c r="C27" s="239" t="s">
        <v>336</v>
      </c>
      <c r="D27" s="27">
        <v>30132.762119999996</v>
      </c>
      <c r="E27" s="27">
        <v>28340.42234999999</v>
      </c>
      <c r="F27" s="27">
        <v>13886.353229999999</v>
      </c>
      <c r="G27" s="27">
        <v>21202.142469999999</v>
      </c>
      <c r="H27" s="28">
        <v>27359.668010000005</v>
      </c>
      <c r="I27" s="240">
        <v>0.37746347210581099</v>
      </c>
      <c r="J27" s="240">
        <v>1.9912561238801259E-2</v>
      </c>
      <c r="K27" s="240">
        <v>0.29041996810994952</v>
      </c>
    </row>
    <row r="28" spans="1:11" x14ac:dyDescent="0.3">
      <c r="A28" s="238"/>
      <c r="B28" s="851"/>
      <c r="C28" s="239" t="s">
        <v>337</v>
      </c>
      <c r="D28" s="27">
        <v>20955.028000000006</v>
      </c>
      <c r="E28" s="27">
        <v>36866.661850000004</v>
      </c>
      <c r="F28" s="27">
        <v>34092.218539999994</v>
      </c>
      <c r="G28" s="27">
        <v>35683.847889999997</v>
      </c>
      <c r="H28" s="28">
        <v>26870.381579999994</v>
      </c>
      <c r="I28" s="240">
        <v>0.37071310676312641</v>
      </c>
      <c r="J28" s="240">
        <v>1.9556455090249725E-2</v>
      </c>
      <c r="K28" s="240">
        <v>-0.24698755406559947</v>
      </c>
    </row>
    <row r="29" spans="1:11" x14ac:dyDescent="0.3">
      <c r="A29" s="238"/>
      <c r="B29" s="851"/>
      <c r="C29" s="239" t="s">
        <v>338</v>
      </c>
      <c r="D29" s="27">
        <v>15279.58841</v>
      </c>
      <c r="E29" s="27">
        <v>13177.774019999997</v>
      </c>
      <c r="F29" s="27">
        <v>8677.7050499999987</v>
      </c>
      <c r="G29" s="27">
        <v>9158.574590000002</v>
      </c>
      <c r="H29" s="28">
        <v>6094.1824800000004</v>
      </c>
      <c r="I29" s="240">
        <v>8.4077455826818789E-2</v>
      </c>
      <c r="J29" s="240">
        <v>4.4353894129517879E-3</v>
      </c>
      <c r="K29" s="240">
        <v>-0.33459269014917759</v>
      </c>
    </row>
    <row r="30" spans="1:11" x14ac:dyDescent="0.3">
      <c r="A30" s="238"/>
      <c r="B30" s="851"/>
      <c r="C30" s="239" t="s">
        <v>339</v>
      </c>
      <c r="D30" s="27">
        <v>12220.706340000002</v>
      </c>
      <c r="E30" s="27">
        <v>12543.205119999999</v>
      </c>
      <c r="F30" s="27">
        <v>4942.6756999999998</v>
      </c>
      <c r="G30" s="27">
        <v>4727.5471600000001</v>
      </c>
      <c r="H30" s="28">
        <v>4614.7911899999999</v>
      </c>
      <c r="I30" s="240">
        <v>6.3667260325820998E-2</v>
      </c>
      <c r="J30" s="240">
        <v>3.3586778955639641E-3</v>
      </c>
      <c r="K30" s="240">
        <v>-2.3850839808438828E-2</v>
      </c>
    </row>
    <row r="31" spans="1:11" x14ac:dyDescent="0.3">
      <c r="A31" s="238"/>
      <c r="B31" s="851"/>
      <c r="C31" s="239" t="s">
        <v>340</v>
      </c>
      <c r="D31" s="27">
        <v>10805.628420000005</v>
      </c>
      <c r="E31" s="27">
        <v>14590.885779999997</v>
      </c>
      <c r="F31" s="27">
        <v>10622.507409999998</v>
      </c>
      <c r="G31" s="27">
        <v>7512.0806300000022</v>
      </c>
      <c r="H31" s="28">
        <v>2537.8330299999998</v>
      </c>
      <c r="I31" s="240">
        <v>3.5012824964779629E-2</v>
      </c>
      <c r="J31" s="240">
        <v>1.8470529541972881E-3</v>
      </c>
      <c r="K31" s="240">
        <v>-0.66216642831747685</v>
      </c>
    </row>
    <row r="32" spans="1:11" x14ac:dyDescent="0.3">
      <c r="A32" s="238"/>
      <c r="B32" s="852"/>
      <c r="C32" s="239" t="s">
        <v>68</v>
      </c>
      <c r="D32" s="27">
        <v>6315.84537</v>
      </c>
      <c r="E32" s="27">
        <v>1918.5482200000001</v>
      </c>
      <c r="F32" s="27">
        <v>4602.9468300000008</v>
      </c>
      <c r="G32" s="27">
        <v>5776.9480299999996</v>
      </c>
      <c r="H32" s="28">
        <v>5006.0990999999995</v>
      </c>
      <c r="I32" s="240">
        <v>6.9065880013643305E-2</v>
      </c>
      <c r="J32" s="240">
        <v>3.6434745794365299E-3</v>
      </c>
      <c r="K32" s="240">
        <v>-0.13343532363402621</v>
      </c>
    </row>
    <row r="33" spans="1:11" x14ac:dyDescent="0.3">
      <c r="A33" s="238"/>
      <c r="B33" s="867" t="s">
        <v>341</v>
      </c>
      <c r="C33" s="868"/>
      <c r="D33" s="241">
        <v>95709.558660000024</v>
      </c>
      <c r="E33" s="241">
        <v>107437.49733999999</v>
      </c>
      <c r="F33" s="241">
        <v>76824.406759999998</v>
      </c>
      <c r="G33" s="241">
        <v>84061.140769999984</v>
      </c>
      <c r="H33" s="241">
        <v>72482.955389999988</v>
      </c>
      <c r="I33" s="242">
        <v>1</v>
      </c>
      <c r="J33" s="242">
        <v>5.2753611171200546E-2</v>
      </c>
      <c r="K33" s="242">
        <v>-0.13773528736279128</v>
      </c>
    </row>
    <row r="34" spans="1:11" ht="12.75" customHeight="1" x14ac:dyDescent="0.3">
      <c r="A34" s="238"/>
      <c r="B34" s="850" t="s">
        <v>342</v>
      </c>
      <c r="C34" s="239" t="s">
        <v>343</v>
      </c>
      <c r="D34" s="27">
        <v>0</v>
      </c>
      <c r="E34" s="27">
        <v>14848.711780000001</v>
      </c>
      <c r="F34" s="27">
        <v>24194.968339999992</v>
      </c>
      <c r="G34" s="27">
        <v>36532.079159999994</v>
      </c>
      <c r="H34" s="28">
        <v>49478.567719999992</v>
      </c>
      <c r="I34" s="240">
        <v>0.87181647286010155</v>
      </c>
      <c r="J34" s="240">
        <v>3.6010853983044176E-2</v>
      </c>
      <c r="K34" s="240">
        <v>0.35438685280676485</v>
      </c>
    </row>
    <row r="35" spans="1:11" x14ac:dyDescent="0.3">
      <c r="A35" s="238"/>
      <c r="B35" s="851"/>
      <c r="C35" s="239" t="s">
        <v>344</v>
      </c>
      <c r="D35" s="27">
        <v>4400.5794699999997</v>
      </c>
      <c r="E35" s="27">
        <v>4777.6970099999999</v>
      </c>
      <c r="F35" s="27">
        <v>3347.5564299999996</v>
      </c>
      <c r="G35" s="27">
        <v>3864.9297099999999</v>
      </c>
      <c r="H35" s="28">
        <v>4440.7006400000009</v>
      </c>
      <c r="I35" s="240">
        <v>7.8245514116357232E-2</v>
      </c>
      <c r="J35" s="240">
        <v>3.2319735533656406E-3</v>
      </c>
      <c r="K35" s="240">
        <v>0.14897319568587997</v>
      </c>
    </row>
    <row r="36" spans="1:11" x14ac:dyDescent="0.3">
      <c r="A36" s="238"/>
      <c r="B36" s="852"/>
      <c r="C36" s="239" t="s">
        <v>68</v>
      </c>
      <c r="D36" s="27">
        <v>17853.418069999996</v>
      </c>
      <c r="E36" s="27">
        <v>7214.9855899999984</v>
      </c>
      <c r="F36" s="27">
        <v>4747.9134800000002</v>
      </c>
      <c r="G36" s="27">
        <v>3185.1157500000004</v>
      </c>
      <c r="H36" s="28">
        <v>2834.1531</v>
      </c>
      <c r="I36" s="240">
        <v>4.9938013023541158E-2</v>
      </c>
      <c r="J36" s="240">
        <v>2.0627168115951279E-3</v>
      </c>
      <c r="K36" s="240">
        <v>-0.11018835029778751</v>
      </c>
    </row>
    <row r="37" spans="1:11" x14ac:dyDescent="0.3">
      <c r="A37" s="238"/>
      <c r="B37" s="867" t="s">
        <v>345</v>
      </c>
      <c r="C37" s="868"/>
      <c r="D37" s="241">
        <v>22253.997539999997</v>
      </c>
      <c r="E37" s="241">
        <v>26841.394380000002</v>
      </c>
      <c r="F37" s="241">
        <v>32290.438249999992</v>
      </c>
      <c r="G37" s="241">
        <v>43582.124619999995</v>
      </c>
      <c r="H37" s="241">
        <v>56753.421459999998</v>
      </c>
      <c r="I37" s="242">
        <v>1</v>
      </c>
      <c r="J37" s="242">
        <v>4.1305544348004944E-2</v>
      </c>
      <c r="K37" s="242">
        <v>0.30221786924898209</v>
      </c>
    </row>
    <row r="38" spans="1:11" x14ac:dyDescent="0.3">
      <c r="A38" s="238"/>
      <c r="B38" s="850" t="s">
        <v>346</v>
      </c>
      <c r="C38" s="239" t="s">
        <v>347</v>
      </c>
      <c r="D38" s="27">
        <v>7755.5685000000012</v>
      </c>
      <c r="E38" s="27">
        <v>14959.251699999999</v>
      </c>
      <c r="F38" s="27">
        <v>30550.691460000002</v>
      </c>
      <c r="G38" s="27">
        <v>21317.948039999999</v>
      </c>
      <c r="H38" s="28">
        <v>31821.139620000002</v>
      </c>
      <c r="I38" s="240">
        <v>0.65816230140775756</v>
      </c>
      <c r="J38" s="240">
        <v>2.3159652052067971E-2</v>
      </c>
      <c r="K38" s="240">
        <v>0.49269242800912671</v>
      </c>
    </row>
    <row r="39" spans="1:11" x14ac:dyDescent="0.3">
      <c r="A39" s="238"/>
      <c r="B39" s="851"/>
      <c r="C39" s="239" t="s">
        <v>348</v>
      </c>
      <c r="D39" s="27">
        <v>10068.49237</v>
      </c>
      <c r="E39" s="27">
        <v>10213.91339</v>
      </c>
      <c r="F39" s="27">
        <v>6452.2770600000003</v>
      </c>
      <c r="G39" s="27">
        <v>10653.730579999999</v>
      </c>
      <c r="H39" s="28">
        <v>14591.222780000002</v>
      </c>
      <c r="I39" s="240">
        <v>0.30179286096976371</v>
      </c>
      <c r="J39" s="240">
        <v>1.0619595860941952E-2</v>
      </c>
      <c r="K39" s="240">
        <v>0.3695881147390534</v>
      </c>
    </row>
    <row r="40" spans="1:11" ht="12.75" customHeight="1" x14ac:dyDescent="0.3">
      <c r="A40" s="238"/>
      <c r="B40" s="852"/>
      <c r="C40" s="239" t="s">
        <v>68</v>
      </c>
      <c r="D40" s="27">
        <v>177.72477000000001</v>
      </c>
      <c r="E40" s="27">
        <v>752.88008000000002</v>
      </c>
      <c r="F40" s="27">
        <v>2214.01892</v>
      </c>
      <c r="G40" s="27">
        <v>2075.5451000000003</v>
      </c>
      <c r="H40" s="28">
        <v>1936.1065899999999</v>
      </c>
      <c r="I40" s="240">
        <v>4.0044837622478763E-2</v>
      </c>
      <c r="J40" s="240">
        <v>1.4091121655471312E-3</v>
      </c>
      <c r="K40" s="240">
        <v>-6.7181633393560314E-2</v>
      </c>
    </row>
    <row r="41" spans="1:11" ht="12.75" customHeight="1" x14ac:dyDescent="0.3">
      <c r="A41" s="238"/>
      <c r="B41" s="867" t="s">
        <v>349</v>
      </c>
      <c r="C41" s="868"/>
      <c r="D41" s="241">
        <v>18001.785640000002</v>
      </c>
      <c r="E41" s="241">
        <v>25926.045169999998</v>
      </c>
      <c r="F41" s="241">
        <v>39216.987439999997</v>
      </c>
      <c r="G41" s="241">
        <v>34047.223720000002</v>
      </c>
      <c r="H41" s="241">
        <v>48348.468990000001</v>
      </c>
      <c r="I41" s="242">
        <v>1</v>
      </c>
      <c r="J41" s="242">
        <v>3.5188360078557052E-2</v>
      </c>
      <c r="K41" s="242">
        <v>0.42004145147374139</v>
      </c>
    </row>
    <row r="42" spans="1:11" x14ac:dyDescent="0.3">
      <c r="A42" s="238"/>
      <c r="B42" s="863" t="s">
        <v>350</v>
      </c>
      <c r="C42" s="864"/>
      <c r="D42" s="241">
        <v>61961.698250000001</v>
      </c>
      <c r="E42" s="241">
        <v>94375.685909999971</v>
      </c>
      <c r="F42" s="241">
        <v>83020.362620000014</v>
      </c>
      <c r="G42" s="241">
        <v>51695.284980000004</v>
      </c>
      <c r="H42" s="241">
        <v>28442.244600000002</v>
      </c>
      <c r="I42" s="241"/>
      <c r="J42" s="242">
        <v>2.0700468191334035E-2</v>
      </c>
      <c r="K42" s="242">
        <v>-0.44980969519746716</v>
      </c>
    </row>
    <row r="43" spans="1:11" ht="12.75" customHeight="1" x14ac:dyDescent="0.3">
      <c r="A43" s="238"/>
      <c r="B43" s="863" t="s">
        <v>351</v>
      </c>
      <c r="C43" s="864"/>
      <c r="D43" s="241">
        <v>9556.2189400000025</v>
      </c>
      <c r="E43" s="241">
        <v>15055.483279999999</v>
      </c>
      <c r="F43" s="241">
        <v>24912.305569999997</v>
      </c>
      <c r="G43" s="241">
        <v>10689.613340000004</v>
      </c>
      <c r="H43" s="241">
        <v>25220.251309999996</v>
      </c>
      <c r="I43" s="241"/>
      <c r="J43" s="242">
        <v>1.8355478527180145E-2</v>
      </c>
      <c r="K43" s="242">
        <v>1.3593230650941384</v>
      </c>
    </row>
    <row r="44" spans="1:11" x14ac:dyDescent="0.3">
      <c r="A44" s="238"/>
      <c r="B44" s="863" t="s">
        <v>352</v>
      </c>
      <c r="C44" s="864"/>
      <c r="D44" s="241">
        <v>43025.225769999997</v>
      </c>
      <c r="E44" s="241">
        <v>35016.745280000003</v>
      </c>
      <c r="F44" s="241">
        <v>24921.929270000001</v>
      </c>
      <c r="G44" s="241">
        <v>23670.545419999999</v>
      </c>
      <c r="H44" s="241">
        <v>24460.399959999995</v>
      </c>
      <c r="I44" s="241"/>
      <c r="J44" s="242">
        <v>1.7802453302834198E-2</v>
      </c>
      <c r="K44" s="242">
        <v>3.3368666669278513E-2</v>
      </c>
    </row>
    <row r="45" spans="1:11" ht="12.75" customHeight="1" x14ac:dyDescent="0.3">
      <c r="A45" s="238"/>
      <c r="B45" s="863" t="s">
        <v>353</v>
      </c>
      <c r="C45" s="864"/>
      <c r="D45" s="241">
        <v>30393.594560000001</v>
      </c>
      <c r="E45" s="241">
        <v>35905.09451000001</v>
      </c>
      <c r="F45" s="241">
        <v>35265.052830000008</v>
      </c>
      <c r="G45" s="241">
        <v>24494.011889999994</v>
      </c>
      <c r="H45" s="241">
        <v>21818.167359999999</v>
      </c>
      <c r="I45" s="241"/>
      <c r="J45" s="242">
        <v>1.587941759803593E-2</v>
      </c>
      <c r="K45" s="242">
        <v>-0.10924484490400876</v>
      </c>
    </row>
    <row r="46" spans="1:11" ht="12.75" customHeight="1" x14ac:dyDescent="0.3">
      <c r="A46" s="238"/>
      <c r="B46" s="863" t="s">
        <v>354</v>
      </c>
      <c r="C46" s="864"/>
      <c r="D46" s="241">
        <v>11952.267330000001</v>
      </c>
      <c r="E46" s="241">
        <v>29441.994269999999</v>
      </c>
      <c r="F46" s="241">
        <v>23459.40524</v>
      </c>
      <c r="G46" s="241">
        <v>24509.931100000002</v>
      </c>
      <c r="H46" s="241">
        <v>21622.28702</v>
      </c>
      <c r="I46" s="241"/>
      <c r="J46" s="242">
        <v>1.5736854491484289E-2</v>
      </c>
      <c r="K46" s="242">
        <v>-0.11781526713471668</v>
      </c>
    </row>
    <row r="47" spans="1:11" ht="12.75" customHeight="1" x14ac:dyDescent="0.3">
      <c r="A47" s="238"/>
      <c r="B47" s="863" t="s">
        <v>355</v>
      </c>
      <c r="C47" s="864"/>
      <c r="D47" s="241">
        <v>0</v>
      </c>
      <c r="E47" s="241">
        <v>4740.6980600000006</v>
      </c>
      <c r="F47" s="241">
        <v>18615.464980000001</v>
      </c>
      <c r="G47" s="241">
        <v>23615.497380000001</v>
      </c>
      <c r="H47" s="241">
        <v>3867.1784400000001</v>
      </c>
      <c r="I47" s="241"/>
      <c r="J47" s="242">
        <v>2.8145600114638197E-3</v>
      </c>
      <c r="K47" s="242">
        <v>-0.83624404018375154</v>
      </c>
    </row>
    <row r="48" spans="1:11" ht="12.75" customHeight="1" x14ac:dyDescent="0.3">
      <c r="A48" s="238"/>
      <c r="B48" s="863" t="s">
        <v>356</v>
      </c>
      <c r="C48" s="864"/>
      <c r="D48" s="241">
        <v>184.30588</v>
      </c>
      <c r="E48" s="241">
        <v>78</v>
      </c>
      <c r="F48" s="241">
        <v>199.18325999999999</v>
      </c>
      <c r="G48" s="241">
        <v>185.44004000000001</v>
      </c>
      <c r="H48" s="241">
        <v>432.17241999999999</v>
      </c>
      <c r="I48" s="241"/>
      <c r="J48" s="242">
        <v>3.1453816529592224E-4</v>
      </c>
      <c r="K48" s="242">
        <v>1.3305237639077299</v>
      </c>
    </row>
    <row r="49" spans="1:11" ht="12.75" customHeight="1" x14ac:dyDescent="0.3">
      <c r="A49" s="238"/>
      <c r="B49" s="865" t="s">
        <v>357</v>
      </c>
      <c r="C49" s="865"/>
      <c r="D49" s="244">
        <v>1017038.7516299998</v>
      </c>
      <c r="E49" s="244">
        <v>1190156.3596700002</v>
      </c>
      <c r="F49" s="244">
        <v>1258329.6978799999</v>
      </c>
      <c r="G49" s="244">
        <v>1051751.8766400001</v>
      </c>
      <c r="H49" s="244">
        <v>1373990.4014300003</v>
      </c>
      <c r="I49" s="245"/>
      <c r="J49" s="245">
        <v>1</v>
      </c>
      <c r="K49" s="245">
        <v>0.3063826477965943</v>
      </c>
    </row>
    <row r="50" spans="1:11" ht="12.75" customHeight="1" x14ac:dyDescent="0.3">
      <c r="A50" s="238"/>
      <c r="B50" s="854" t="s">
        <v>54</v>
      </c>
      <c r="C50" s="854"/>
      <c r="D50" s="854"/>
      <c r="E50" s="854"/>
      <c r="F50" s="854"/>
      <c r="G50" s="854"/>
      <c r="H50" s="854"/>
      <c r="I50" s="854"/>
      <c r="J50" s="854"/>
      <c r="K50" s="854"/>
    </row>
    <row r="51" spans="1:11" ht="12.75" customHeight="1" x14ac:dyDescent="0.3">
      <c r="A51" s="238"/>
      <c r="B51" s="866"/>
      <c r="C51" s="866"/>
      <c r="D51" s="866"/>
      <c r="E51" s="866"/>
      <c r="F51" s="866"/>
      <c r="G51" s="866"/>
      <c r="H51" s="866"/>
      <c r="I51" s="866"/>
      <c r="J51" s="866"/>
      <c r="K51" s="866"/>
    </row>
    <row r="52" spans="1:11" ht="13.5" customHeight="1" x14ac:dyDescent="0.3">
      <c r="A52" s="238"/>
    </row>
    <row r="53" spans="1:11" ht="12.75" customHeight="1" x14ac:dyDescent="0.3">
      <c r="A53" s="238"/>
    </row>
    <row r="55" spans="1:11" ht="12.75" customHeight="1" x14ac:dyDescent="0.3"/>
    <row r="56" spans="1:11" ht="12.75" customHeight="1" x14ac:dyDescent="0.3"/>
    <row r="57" spans="1:11" ht="12.75" customHeight="1" x14ac:dyDescent="0.3"/>
    <row r="58" spans="1:11" ht="12.75" customHeight="1" x14ac:dyDescent="0.3"/>
    <row r="60" spans="1:11" ht="12.75" customHeight="1" x14ac:dyDescent="0.3"/>
    <row r="61" spans="1:11" ht="12.75" customHeight="1" x14ac:dyDescent="0.3"/>
    <row r="62" spans="1:11" ht="12.75" customHeight="1" x14ac:dyDescent="0.3"/>
    <row r="66" spans="1:17" s="246" customFormat="1" x14ac:dyDescent="0.3">
      <c r="A66" s="231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1"/>
      <c r="M66" s="231"/>
      <c r="N66" s="231"/>
      <c r="O66" s="231"/>
      <c r="P66" s="231"/>
      <c r="Q66" s="231"/>
    </row>
    <row r="67" spans="1:17" s="246" customFormat="1" x14ac:dyDescent="0.3">
      <c r="A67" s="231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1"/>
      <c r="M67" s="231"/>
      <c r="N67" s="231"/>
      <c r="O67" s="231"/>
      <c r="P67" s="231"/>
      <c r="Q67" s="231"/>
    </row>
    <row r="68" spans="1:17" s="246" customFormat="1" x14ac:dyDescent="0.3">
      <c r="A68" s="231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1"/>
      <c r="M68" s="231"/>
      <c r="N68" s="231"/>
      <c r="O68" s="231"/>
      <c r="P68" s="231"/>
      <c r="Q68" s="231"/>
    </row>
    <row r="69" spans="1:17" s="246" customFormat="1" x14ac:dyDescent="0.3">
      <c r="A69" s="231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1"/>
      <c r="M69" s="231"/>
      <c r="N69" s="231"/>
      <c r="O69" s="231"/>
      <c r="P69" s="231"/>
      <c r="Q69" s="231"/>
    </row>
    <row r="70" spans="1:17" s="246" customFormat="1" x14ac:dyDescent="0.3">
      <c r="A70" s="231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1"/>
      <c r="M70" s="231"/>
      <c r="N70" s="231"/>
      <c r="O70" s="231"/>
      <c r="P70" s="231"/>
      <c r="Q70" s="231"/>
    </row>
  </sheetData>
  <mergeCells count="23">
    <mergeCell ref="B20:B25"/>
    <mergeCell ref="B5:C5"/>
    <mergeCell ref="B6:B11"/>
    <mergeCell ref="B12:C12"/>
    <mergeCell ref="B13:B18"/>
    <mergeCell ref="B19:C19"/>
    <mergeCell ref="B46:C46"/>
    <mergeCell ref="B26:C26"/>
    <mergeCell ref="B27:B32"/>
    <mergeCell ref="B33:C33"/>
    <mergeCell ref="B34:B36"/>
    <mergeCell ref="B37:C37"/>
    <mergeCell ref="B38:B40"/>
    <mergeCell ref="B41:C41"/>
    <mergeCell ref="B42:C42"/>
    <mergeCell ref="B43:C43"/>
    <mergeCell ref="B44:C44"/>
    <mergeCell ref="B45:C45"/>
    <mergeCell ref="B47:C47"/>
    <mergeCell ref="B48:C48"/>
    <mergeCell ref="B49:C49"/>
    <mergeCell ref="B50:K50"/>
    <mergeCell ref="B51:K51"/>
  </mergeCells>
  <pageMargins left="0.7" right="0.7" top="0.75" bottom="0.75" header="0.3" footer="0.3"/>
  <pageSetup paperSize="1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58"/>
  <sheetViews>
    <sheetView zoomScaleNormal="100" workbookViewId="0">
      <selection activeCell="H28" sqref="H28"/>
    </sheetView>
  </sheetViews>
  <sheetFormatPr baseColWidth="10" defaultColWidth="11.44140625" defaultRowHeight="13.8" x14ac:dyDescent="0.3"/>
  <cols>
    <col min="1" max="1" width="3.77734375" style="163" customWidth="1"/>
    <col min="2" max="2" width="11.44140625" style="163"/>
    <col min="3" max="3" width="86.109375" style="163" customWidth="1"/>
    <col min="4" max="8" width="11.44140625" style="163"/>
    <col min="9" max="9" width="12.5546875" style="163" customWidth="1"/>
    <col min="10" max="16384" width="11.44140625" style="163"/>
  </cols>
  <sheetData>
    <row r="2" spans="2:10" ht="14.4" x14ac:dyDescent="0.3">
      <c r="B2" s="232" t="s">
        <v>358</v>
      </c>
      <c r="C2" s="234"/>
      <c r="D2" s="234"/>
      <c r="E2" s="234"/>
      <c r="F2" s="234"/>
      <c r="G2" s="234"/>
      <c r="H2" s="234"/>
      <c r="I2" s="234"/>
      <c r="J2" s="234"/>
    </row>
    <row r="3" spans="2:10" ht="13.5" customHeight="1" x14ac:dyDescent="0.3">
      <c r="B3" s="234" t="s">
        <v>359</v>
      </c>
      <c r="C3" s="234"/>
      <c r="D3" s="234"/>
      <c r="E3" s="234"/>
      <c r="F3" s="234"/>
      <c r="G3" s="234"/>
      <c r="H3" s="234"/>
      <c r="I3" s="234"/>
      <c r="J3" s="234"/>
    </row>
    <row r="4" spans="2:10" ht="13.5" customHeight="1" x14ac:dyDescent="0.3">
      <c r="B4" s="234"/>
      <c r="C4" s="234"/>
      <c r="D4" s="234"/>
      <c r="E4" s="234"/>
      <c r="F4" s="234"/>
      <c r="G4" s="234"/>
      <c r="H4" s="234"/>
      <c r="I4" s="234"/>
      <c r="J4" s="234"/>
    </row>
    <row r="5" spans="2:10" ht="22.5" customHeight="1" x14ac:dyDescent="0.3">
      <c r="B5" s="247" t="s">
        <v>52</v>
      </c>
      <c r="C5" s="236" t="s">
        <v>51</v>
      </c>
      <c r="D5" s="235">
        <v>2017</v>
      </c>
      <c r="E5" s="235">
        <v>2018</v>
      </c>
      <c r="F5" s="235">
        <v>2019</v>
      </c>
      <c r="G5" s="235">
        <v>2020</v>
      </c>
      <c r="H5" s="248">
        <v>2021</v>
      </c>
      <c r="I5" s="249" t="s">
        <v>14</v>
      </c>
      <c r="J5" s="249" t="s">
        <v>15</v>
      </c>
    </row>
    <row r="6" spans="2:10" ht="12" customHeight="1" x14ac:dyDescent="0.3">
      <c r="B6" s="250" t="s">
        <v>360</v>
      </c>
      <c r="C6" s="239" t="s">
        <v>361</v>
      </c>
      <c r="D6" s="27">
        <v>2471.17004245</v>
      </c>
      <c r="E6" s="27">
        <v>3277.0070665399999</v>
      </c>
      <c r="F6" s="27">
        <v>3172.3336515100004</v>
      </c>
      <c r="G6" s="27">
        <v>2200.8516849400007</v>
      </c>
      <c r="H6" s="28">
        <v>3453.6734845400001</v>
      </c>
      <c r="I6" s="240">
        <v>3.9465320304320962E-2</v>
      </c>
      <c r="J6" s="240">
        <v>0.56924408317598818</v>
      </c>
    </row>
    <row r="7" spans="2:10" ht="12" customHeight="1" x14ac:dyDescent="0.3">
      <c r="B7" s="250" t="s">
        <v>362</v>
      </c>
      <c r="C7" s="239" t="s">
        <v>363</v>
      </c>
      <c r="D7" s="27">
        <v>2061.1730401999998</v>
      </c>
      <c r="E7" s="27">
        <v>2815.2544323299999</v>
      </c>
      <c r="F7" s="27">
        <v>2708.0664099599999</v>
      </c>
      <c r="G7" s="27">
        <v>1656.60391037</v>
      </c>
      <c r="H7" s="28">
        <v>3242.5216037600003</v>
      </c>
      <c r="I7" s="240">
        <v>3.7052475938707058E-2</v>
      </c>
      <c r="J7" s="240">
        <v>0.95733064703184723</v>
      </c>
    </row>
    <row r="8" spans="2:10" ht="12" customHeight="1" x14ac:dyDescent="0.3">
      <c r="B8" s="250" t="s">
        <v>364</v>
      </c>
      <c r="C8" s="239" t="s">
        <v>365</v>
      </c>
      <c r="D8" s="27">
        <v>1426.2884265200016</v>
      </c>
      <c r="E8" s="27">
        <v>1418.7696679000005</v>
      </c>
      <c r="F8" s="27">
        <v>1272.2185535499989</v>
      </c>
      <c r="G8" s="27">
        <v>1371.2665531300001</v>
      </c>
      <c r="H8" s="28">
        <v>1959.3652060000009</v>
      </c>
      <c r="I8" s="240">
        <v>2.2389775928175547E-2</v>
      </c>
      <c r="J8" s="240">
        <v>0.42887260068265309</v>
      </c>
    </row>
    <row r="9" spans="2:10" ht="12" customHeight="1" x14ac:dyDescent="0.3">
      <c r="B9" s="250" t="s">
        <v>366</v>
      </c>
      <c r="C9" s="251" t="s">
        <v>367</v>
      </c>
      <c r="D9" s="27">
        <v>1002.7359766999998</v>
      </c>
      <c r="E9" s="27">
        <v>1225.1706440000005</v>
      </c>
      <c r="F9" s="27">
        <v>973.60844984000016</v>
      </c>
      <c r="G9" s="27">
        <v>597.58815282000012</v>
      </c>
      <c r="H9" s="28">
        <v>1813.8604536100006</v>
      </c>
      <c r="I9" s="240">
        <v>2.0727084974737863E-2</v>
      </c>
      <c r="J9" s="240">
        <v>2.0353018965494027</v>
      </c>
    </row>
    <row r="10" spans="2:10" ht="12" customHeight="1" x14ac:dyDescent="0.3">
      <c r="B10" s="250" t="s">
        <v>368</v>
      </c>
      <c r="C10" s="239" t="s">
        <v>369</v>
      </c>
      <c r="D10" s="27">
        <v>944.21252978999985</v>
      </c>
      <c r="E10" s="27">
        <v>1119.39621061</v>
      </c>
      <c r="F10" s="27">
        <v>815.20088701999998</v>
      </c>
      <c r="G10" s="27">
        <v>693.44176777000007</v>
      </c>
      <c r="H10" s="28">
        <v>1490.3865057400001</v>
      </c>
      <c r="I10" s="240">
        <v>1.7030730058751033E-2</v>
      </c>
      <c r="J10" s="240">
        <v>1.1492597864891372</v>
      </c>
    </row>
    <row r="11" spans="2:10" ht="12" customHeight="1" x14ac:dyDescent="0.3">
      <c r="B11" s="250" t="s">
        <v>370</v>
      </c>
      <c r="C11" s="239" t="s">
        <v>371</v>
      </c>
      <c r="D11" s="27">
        <v>930.60887679999996</v>
      </c>
      <c r="E11" s="27">
        <v>1177.6623926</v>
      </c>
      <c r="F11" s="27">
        <v>876.88767883000014</v>
      </c>
      <c r="G11" s="27">
        <v>474.65677425000013</v>
      </c>
      <c r="H11" s="28">
        <v>1249.5958551900001</v>
      </c>
      <c r="I11" s="240">
        <v>1.4279201811283461E-2</v>
      </c>
      <c r="J11" s="240">
        <v>1.6326304036521391</v>
      </c>
    </row>
    <row r="12" spans="2:10" ht="12" customHeight="1" x14ac:dyDescent="0.3">
      <c r="B12" s="250" t="s">
        <v>372</v>
      </c>
      <c r="C12" s="239" t="s">
        <v>373</v>
      </c>
      <c r="D12" s="27">
        <v>897.27110771000014</v>
      </c>
      <c r="E12" s="27">
        <v>1035.7754262400001</v>
      </c>
      <c r="F12" s="27">
        <v>748.61274208999976</v>
      </c>
      <c r="G12" s="27">
        <v>602.62208950000002</v>
      </c>
      <c r="H12" s="28">
        <v>1215.3853863199997</v>
      </c>
      <c r="I12" s="240">
        <v>1.3888276867811165E-2</v>
      </c>
      <c r="J12" s="240">
        <v>1.0168284692790035</v>
      </c>
    </row>
    <row r="13" spans="2:10" ht="12" customHeight="1" x14ac:dyDescent="0.3">
      <c r="B13" s="250" t="s">
        <v>374</v>
      </c>
      <c r="C13" s="239" t="s">
        <v>375</v>
      </c>
      <c r="D13" s="27">
        <v>1757.0274795400001</v>
      </c>
      <c r="E13" s="27">
        <v>2080.5690528900009</v>
      </c>
      <c r="F13" s="27">
        <v>1479.4314233200002</v>
      </c>
      <c r="G13" s="27">
        <v>591.63182102000007</v>
      </c>
      <c r="H13" s="28">
        <v>1213.3230058700003</v>
      </c>
      <c r="I13" s="240">
        <v>1.386470993092123E-2</v>
      </c>
      <c r="J13" s="240">
        <v>1.0508075508483916</v>
      </c>
    </row>
    <row r="14" spans="2:10" ht="12" customHeight="1" x14ac:dyDescent="0.3">
      <c r="B14" s="250" t="s">
        <v>376</v>
      </c>
      <c r="C14" s="239" t="s">
        <v>377</v>
      </c>
      <c r="D14" s="27">
        <v>464.76059617000033</v>
      </c>
      <c r="E14" s="27">
        <v>468.39855074999963</v>
      </c>
      <c r="F14" s="27">
        <v>484.20766255000029</v>
      </c>
      <c r="G14" s="27">
        <v>638.28917602000001</v>
      </c>
      <c r="H14" s="28">
        <v>1121.1485318400003</v>
      </c>
      <c r="I14" s="240">
        <v>1.2811427054656285E-2</v>
      </c>
      <c r="J14" s="240">
        <v>0.75648996404863111</v>
      </c>
    </row>
    <row r="15" spans="2:10" ht="12" customHeight="1" x14ac:dyDescent="0.3">
      <c r="B15" s="250" t="s">
        <v>378</v>
      </c>
      <c r="C15" s="239" t="s">
        <v>379</v>
      </c>
      <c r="D15" s="27">
        <v>1218.1257472499999</v>
      </c>
      <c r="E15" s="27">
        <v>1491.9140204899998</v>
      </c>
      <c r="F15" s="27">
        <v>1502.1561003499999</v>
      </c>
      <c r="G15" s="27">
        <v>665.56915103000006</v>
      </c>
      <c r="H15" s="28">
        <v>1036.96980973</v>
      </c>
      <c r="I15" s="240">
        <v>1.184951208332191E-2</v>
      </c>
      <c r="J15" s="240">
        <v>0.55801964097230106</v>
      </c>
    </row>
    <row r="16" spans="2:10" ht="12" customHeight="1" x14ac:dyDescent="0.3">
      <c r="B16" s="863" t="s">
        <v>30</v>
      </c>
      <c r="C16" s="864"/>
      <c r="D16" s="241">
        <v>13173.373823129992</v>
      </c>
      <c r="E16" s="241">
        <v>16109.917464350001</v>
      </c>
      <c r="F16" s="241">
        <v>14032.723559019994</v>
      </c>
      <c r="G16" s="241">
        <v>9492.5210808500105</v>
      </c>
      <c r="H16" s="241">
        <v>17796.229842599972</v>
      </c>
      <c r="I16" s="242">
        <v>0.20335851495268617</v>
      </c>
      <c r="J16" s="242">
        <v>0.87476326794803438</v>
      </c>
    </row>
    <row r="17" spans="1:10" ht="12" customHeight="1" x14ac:dyDescent="0.3">
      <c r="B17" s="872" t="s">
        <v>380</v>
      </c>
      <c r="C17" s="872"/>
      <c r="D17" s="27">
        <v>46794.722580221671</v>
      </c>
      <c r="E17" s="27">
        <v>53090.622859340707</v>
      </c>
      <c r="F17" s="27">
        <v>50534.362293659047</v>
      </c>
      <c r="G17" s="27">
        <v>46358.717474580277</v>
      </c>
      <c r="H17" s="28">
        <v>69715.374216569646</v>
      </c>
      <c r="I17" s="240">
        <v>0.79664148504732646</v>
      </c>
      <c r="J17" s="240">
        <v>0.50382448036437699</v>
      </c>
    </row>
    <row r="18" spans="1:10" ht="12" customHeight="1" x14ac:dyDescent="0.3">
      <c r="B18" s="873" t="s">
        <v>381</v>
      </c>
      <c r="C18" s="873"/>
      <c r="D18" s="252">
        <v>59968.096403350435</v>
      </c>
      <c r="E18" s="252">
        <v>69200.540323691428</v>
      </c>
      <c r="F18" s="252">
        <v>64567.085852679622</v>
      </c>
      <c r="G18" s="252">
        <v>55851.238555429998</v>
      </c>
      <c r="H18" s="252">
        <v>87511.604059168516</v>
      </c>
      <c r="I18" s="253">
        <v>1</v>
      </c>
      <c r="J18" s="253">
        <v>0.56686953275560659</v>
      </c>
    </row>
    <row r="19" spans="1:10" ht="12.75" customHeight="1" x14ac:dyDescent="0.3">
      <c r="A19" s="254"/>
      <c r="B19" s="874" t="s">
        <v>382</v>
      </c>
      <c r="C19" s="874"/>
      <c r="D19" s="874"/>
      <c r="E19" s="874"/>
      <c r="F19" s="874"/>
      <c r="G19" s="874"/>
      <c r="H19" s="874"/>
      <c r="I19" s="874"/>
      <c r="J19" s="874"/>
    </row>
    <row r="20" spans="1:10" ht="12.75" customHeight="1" x14ac:dyDescent="0.3"/>
    <row r="23" spans="1:10" ht="21" customHeight="1" x14ac:dyDescent="0.3"/>
    <row r="25" spans="1:10" ht="12.75" customHeight="1" x14ac:dyDescent="0.3"/>
    <row r="27" spans="1:10" ht="12.75" customHeight="1" x14ac:dyDescent="0.3"/>
    <row r="28" spans="1:10" ht="12.75" customHeight="1" x14ac:dyDescent="0.3"/>
    <row r="29" spans="1:10" ht="12.75" customHeight="1" x14ac:dyDescent="0.3"/>
    <row r="5903" ht="12.75" customHeight="1" x14ac:dyDescent="0.3"/>
    <row r="6931" ht="12.75" customHeight="1" x14ac:dyDescent="0.3"/>
    <row r="6956" ht="12.75" customHeight="1" x14ac:dyDescent="0.3"/>
    <row r="6957" ht="12.75" customHeight="1" x14ac:dyDescent="0.3"/>
    <row r="7558" ht="12.75" customHeight="1" x14ac:dyDescent="0.3"/>
  </sheetData>
  <mergeCells count="4">
    <mergeCell ref="B16:C16"/>
    <mergeCell ref="B17:C17"/>
    <mergeCell ref="B18:C18"/>
    <mergeCell ref="B19:J19"/>
  </mergeCells>
  <pageMargins left="0.70866141732283472" right="0.70866141732283472" top="0.74803149606299213" bottom="0.74803149606299213" header="0.31496062992125984" footer="0.31496062992125984"/>
  <pageSetup paperSize="187" orientation="portrait" r:id="rId1"/>
  <ignoredErrors>
    <ignoredError sqref="B6:B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Normal="100" workbookViewId="0"/>
  </sheetViews>
  <sheetFormatPr baseColWidth="10" defaultColWidth="11.44140625" defaultRowHeight="14.4" x14ac:dyDescent="0.3"/>
  <cols>
    <col min="1" max="1" width="3.77734375" style="257" customWidth="1"/>
    <col min="2" max="2" width="22.44140625" style="257" customWidth="1"/>
    <col min="3" max="7" width="11.44140625" style="257"/>
    <col min="8" max="8" width="12.5546875" style="257" customWidth="1"/>
    <col min="9" max="16384" width="11.44140625" style="257"/>
  </cols>
  <sheetData>
    <row r="2" spans="2:9" x14ac:dyDescent="0.3">
      <c r="B2" s="84" t="s">
        <v>383</v>
      </c>
      <c r="C2" s="255"/>
      <c r="D2" s="255"/>
      <c r="E2" s="255"/>
      <c r="F2" s="255"/>
      <c r="G2" s="255"/>
      <c r="H2" s="256"/>
      <c r="I2" s="256"/>
    </row>
    <row r="3" spans="2:9" x14ac:dyDescent="0.3">
      <c r="B3" s="258" t="s">
        <v>63</v>
      </c>
      <c r="C3" s="255"/>
      <c r="D3" s="255"/>
      <c r="E3" s="255"/>
      <c r="F3" s="255"/>
      <c r="G3" s="255"/>
      <c r="H3" s="256"/>
      <c r="I3" s="256"/>
    </row>
    <row r="4" spans="2:9" x14ac:dyDescent="0.3">
      <c r="B4" s="258"/>
      <c r="C4" s="255"/>
      <c r="D4" s="255"/>
      <c r="E4" s="255"/>
      <c r="F4" s="255"/>
      <c r="G4" s="255"/>
      <c r="H4" s="256"/>
      <c r="I4" s="256"/>
    </row>
    <row r="5" spans="2:9" ht="24" x14ac:dyDescent="0.3">
      <c r="B5" s="237" t="s">
        <v>62</v>
      </c>
      <c r="C5" s="236">
        <v>2017</v>
      </c>
      <c r="D5" s="236">
        <v>2018</v>
      </c>
      <c r="E5" s="236">
        <v>2019</v>
      </c>
      <c r="F5" s="236">
        <v>2020</v>
      </c>
      <c r="G5" s="259">
        <v>2021</v>
      </c>
      <c r="H5" s="249" t="s">
        <v>14</v>
      </c>
      <c r="I5" s="249" t="s">
        <v>15</v>
      </c>
    </row>
    <row r="6" spans="2:9" ht="12" customHeight="1" x14ac:dyDescent="0.3">
      <c r="B6" s="260" t="s">
        <v>61</v>
      </c>
      <c r="C6" s="261">
        <v>55953789.734180473</v>
      </c>
      <c r="D6" s="262">
        <v>58739856.864189744</v>
      </c>
      <c r="E6" s="262">
        <v>55925456.579859853</v>
      </c>
      <c r="F6" s="262">
        <v>53076318.092549764</v>
      </c>
      <c r="G6" s="263">
        <v>62471578.062789589</v>
      </c>
      <c r="H6" s="264">
        <v>0.89589337170897543</v>
      </c>
      <c r="I6" s="264">
        <v>0.17701416201962639</v>
      </c>
    </row>
    <row r="7" spans="2:9" ht="12" customHeight="1" x14ac:dyDescent="0.3">
      <c r="B7" s="260" t="s">
        <v>60</v>
      </c>
      <c r="C7" s="261">
        <v>3632364.6639699969</v>
      </c>
      <c r="D7" s="262">
        <v>3725082.2996500046</v>
      </c>
      <c r="E7" s="262">
        <v>3874611.2043100023</v>
      </c>
      <c r="F7" s="262">
        <v>3868534.5289600017</v>
      </c>
      <c r="G7" s="263">
        <v>5521783.0776999872</v>
      </c>
      <c r="H7" s="264">
        <v>7.9186872058107663E-2</v>
      </c>
      <c r="I7" s="264">
        <v>0.42735783702166841</v>
      </c>
    </row>
    <row r="8" spans="2:9" ht="12" customHeight="1" x14ac:dyDescent="0.3">
      <c r="B8" s="260" t="s">
        <v>58</v>
      </c>
      <c r="C8" s="261">
        <v>4212.1886799999993</v>
      </c>
      <c r="D8" s="262">
        <v>375192.08918000001</v>
      </c>
      <c r="E8" s="262">
        <v>1912652.6652100002</v>
      </c>
      <c r="F8" s="262">
        <v>1301646.4140000001</v>
      </c>
      <c r="G8" s="263">
        <v>1046268.4021000002</v>
      </c>
      <c r="H8" s="264">
        <v>1.5004342063006873E-2</v>
      </c>
      <c r="I8" s="264">
        <v>-0.19619614755071257</v>
      </c>
    </row>
    <row r="9" spans="2:9" ht="12" customHeight="1" x14ac:dyDescent="0.3">
      <c r="B9" s="260" t="s">
        <v>59</v>
      </c>
      <c r="C9" s="261">
        <v>1076716.5437000056</v>
      </c>
      <c r="D9" s="262">
        <v>2902327.0551699582</v>
      </c>
      <c r="E9" s="262">
        <v>1234728.1437200024</v>
      </c>
      <c r="F9" s="262">
        <v>460329.69911000103</v>
      </c>
      <c r="G9" s="263">
        <v>497993.26250998507</v>
      </c>
      <c r="H9" s="264">
        <v>7.1416294717255814E-3</v>
      </c>
      <c r="I9" s="264">
        <v>8.1818669255541376E-2</v>
      </c>
    </row>
    <row r="10" spans="2:9" ht="12" customHeight="1" x14ac:dyDescent="0.3">
      <c r="B10" s="260" t="s">
        <v>384</v>
      </c>
      <c r="C10" s="261">
        <v>75243.941850000003</v>
      </c>
      <c r="D10" s="262">
        <v>135640.62491999997</v>
      </c>
      <c r="E10" s="262">
        <v>219155.51755000002</v>
      </c>
      <c r="F10" s="262">
        <v>241033.56805999999</v>
      </c>
      <c r="G10" s="263">
        <v>193418.89646999995</v>
      </c>
      <c r="H10" s="264">
        <v>2.7737846983242956E-3</v>
      </c>
      <c r="I10" s="264">
        <v>-0.19754373622410726</v>
      </c>
    </row>
    <row r="11" spans="2:9" ht="12" customHeight="1" x14ac:dyDescent="0.3">
      <c r="B11" s="265" t="s">
        <v>381</v>
      </c>
      <c r="C11" s="266">
        <v>60742327.072376214</v>
      </c>
      <c r="D11" s="267">
        <v>65878098.933105938</v>
      </c>
      <c r="E11" s="267">
        <v>63166604.110645257</v>
      </c>
      <c r="F11" s="267">
        <v>58947862.3026748</v>
      </c>
      <c r="G11" s="268">
        <v>69731041.701559812</v>
      </c>
      <c r="H11" s="269">
        <v>1</v>
      </c>
      <c r="I11" s="269">
        <v>0.18292740360146564</v>
      </c>
    </row>
    <row r="12" spans="2:9" x14ac:dyDescent="0.3">
      <c r="B12" s="875" t="s">
        <v>385</v>
      </c>
      <c r="C12" s="875"/>
      <c r="D12" s="875"/>
      <c r="E12" s="875"/>
      <c r="F12" s="875"/>
      <c r="G12" s="875"/>
      <c r="H12" s="875"/>
      <c r="I12" s="875"/>
    </row>
  </sheetData>
  <mergeCells count="1">
    <mergeCell ref="B12:I12"/>
  </mergeCells>
  <pageMargins left="0.70866141732283472" right="0.70866141732283472" top="0.74803149606299213" bottom="0.74803149606299213" header="0.31496062992125984" footer="0.31496062992125984"/>
  <pageSetup paperSize="1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zoomScaleNormal="100" workbookViewId="0"/>
  </sheetViews>
  <sheetFormatPr baseColWidth="10" defaultColWidth="11.44140625" defaultRowHeight="14.4" x14ac:dyDescent="0.3"/>
  <cols>
    <col min="1" max="1" width="3.77734375" style="59" customWidth="1"/>
    <col min="2" max="2" width="11.44140625" style="59"/>
    <col min="3" max="3" width="15" style="59" customWidth="1"/>
    <col min="4" max="6" width="11.44140625" style="59" customWidth="1"/>
    <col min="7" max="8" width="11.44140625" style="59"/>
    <col min="9" max="9" width="13.33203125" style="59" customWidth="1"/>
    <col min="10" max="10" width="13.109375" style="59" customWidth="1"/>
    <col min="11" max="16384" width="11.44140625" style="59"/>
  </cols>
  <sheetData>
    <row r="2" spans="2:11" ht="15" customHeight="1" x14ac:dyDescent="0.3">
      <c r="B2" s="84" t="s">
        <v>386</v>
      </c>
      <c r="C2" s="270"/>
      <c r="D2" s="256"/>
      <c r="E2" s="256"/>
      <c r="F2" s="256"/>
      <c r="G2" s="256"/>
      <c r="H2" s="271"/>
      <c r="I2" s="271"/>
      <c r="J2" s="271"/>
      <c r="K2" s="272"/>
    </row>
    <row r="3" spans="2:11" x14ac:dyDescent="0.3">
      <c r="B3" s="273" t="s">
        <v>359</v>
      </c>
      <c r="C3" s="270"/>
      <c r="D3" s="256"/>
      <c r="E3" s="256"/>
      <c r="F3" s="256"/>
      <c r="G3" s="256"/>
      <c r="H3" s="274"/>
      <c r="I3" s="272"/>
      <c r="J3" s="272"/>
      <c r="K3" s="272"/>
    </row>
    <row r="4" spans="2:11" x14ac:dyDescent="0.3">
      <c r="B4" s="273"/>
      <c r="C4" s="270"/>
      <c r="D4" s="256"/>
      <c r="E4" s="256"/>
      <c r="F4" s="256"/>
      <c r="G4" s="256"/>
      <c r="H4" s="274"/>
      <c r="I4" s="272"/>
      <c r="J4" s="272"/>
      <c r="K4" s="272"/>
    </row>
    <row r="5" spans="2:11" ht="48" x14ac:dyDescent="0.3">
      <c r="B5" s="237" t="s">
        <v>5</v>
      </c>
      <c r="C5" s="275" t="s">
        <v>387</v>
      </c>
      <c r="D5" s="236">
        <v>2017</v>
      </c>
      <c r="E5" s="236">
        <v>2018</v>
      </c>
      <c r="F5" s="236">
        <v>2019</v>
      </c>
      <c r="G5" s="236">
        <v>2020</v>
      </c>
      <c r="H5" s="259">
        <v>2021</v>
      </c>
      <c r="I5" s="276" t="s">
        <v>104</v>
      </c>
      <c r="J5" s="276" t="s">
        <v>388</v>
      </c>
      <c r="K5" s="276" t="s">
        <v>15</v>
      </c>
    </row>
    <row r="6" spans="2:11" x14ac:dyDescent="0.3">
      <c r="B6" s="878" t="s">
        <v>0</v>
      </c>
      <c r="C6" s="277" t="s">
        <v>389</v>
      </c>
      <c r="D6" s="278">
        <v>9.6038612299999997</v>
      </c>
      <c r="E6" s="278">
        <v>6.3528897299999993</v>
      </c>
      <c r="F6" s="278">
        <v>197.91464912999999</v>
      </c>
      <c r="G6" s="278">
        <v>85.954836699999987</v>
      </c>
      <c r="H6" s="279">
        <v>537.82355389999998</v>
      </c>
      <c r="I6" s="280">
        <v>0.62836955626052793</v>
      </c>
      <c r="J6" s="280">
        <v>6.1457398670964267E-3</v>
      </c>
      <c r="K6" s="280">
        <v>5.2570481726015545</v>
      </c>
    </row>
    <row r="7" spans="2:11" x14ac:dyDescent="0.3">
      <c r="B7" s="879"/>
      <c r="C7" s="277" t="s">
        <v>390</v>
      </c>
      <c r="D7" s="278">
        <v>16.993940560000002</v>
      </c>
      <c r="E7" s="278">
        <v>194.74765082999997</v>
      </c>
      <c r="F7" s="278">
        <v>46.978516659999997</v>
      </c>
      <c r="G7" s="278">
        <v>95.771455230000001</v>
      </c>
      <c r="H7" s="279">
        <v>121.24592017000001</v>
      </c>
      <c r="I7" s="280">
        <v>0.14165843891208257</v>
      </c>
      <c r="J7" s="280">
        <v>1.3854839192299641E-3</v>
      </c>
      <c r="K7" s="280">
        <v>0.26599225081024169</v>
      </c>
    </row>
    <row r="8" spans="2:11" x14ac:dyDescent="0.3">
      <c r="B8" s="879"/>
      <c r="C8" s="277" t="s">
        <v>102</v>
      </c>
      <c r="D8" s="278">
        <v>60.481406499999956</v>
      </c>
      <c r="E8" s="278">
        <v>74.936781010000033</v>
      </c>
      <c r="F8" s="278">
        <v>62.546718479999981</v>
      </c>
      <c r="G8" s="278">
        <v>52.775992419999987</v>
      </c>
      <c r="H8" s="279">
        <v>76.39782613999995</v>
      </c>
      <c r="I8" s="280">
        <v>8.9259884143688364E-2</v>
      </c>
      <c r="J8" s="280">
        <v>8.7300223737579079E-4</v>
      </c>
      <c r="K8" s="280">
        <v>0.44758672716210701</v>
      </c>
    </row>
    <row r="9" spans="2:11" x14ac:dyDescent="0.3">
      <c r="B9" s="879"/>
      <c r="C9" s="277" t="s">
        <v>101</v>
      </c>
      <c r="D9" s="278">
        <v>3.3634099999999998E-3</v>
      </c>
      <c r="E9" s="278">
        <v>4.7358130000000005E-2</v>
      </c>
      <c r="F9" s="278">
        <v>0.10566200000000001</v>
      </c>
      <c r="G9" s="278">
        <v>2.7910149999999995E-2</v>
      </c>
      <c r="H9" s="279">
        <v>63.649415259999991</v>
      </c>
      <c r="I9" s="280">
        <v>7.4365197532060473E-2</v>
      </c>
      <c r="J9" s="280">
        <v>7.2732543237310533E-4</v>
      </c>
      <c r="K9" s="280">
        <v>2279.511400332854</v>
      </c>
    </row>
    <row r="10" spans="2:11" x14ac:dyDescent="0.3">
      <c r="B10" s="880"/>
      <c r="C10" s="277" t="s">
        <v>68</v>
      </c>
      <c r="D10" s="278">
        <v>42.757924680000002</v>
      </c>
      <c r="E10" s="278">
        <v>48.781086070000008</v>
      </c>
      <c r="F10" s="278">
        <v>53.926360450000018</v>
      </c>
      <c r="G10" s="278">
        <v>57.896073659999999</v>
      </c>
      <c r="H10" s="279">
        <v>56.78654805</v>
      </c>
      <c r="I10" s="280">
        <v>6.6346923151640813E-2</v>
      </c>
      <c r="J10" s="280">
        <v>6.4890306446221979E-4</v>
      </c>
      <c r="K10" s="280">
        <v>-1.9164090755372953E-2</v>
      </c>
    </row>
    <row r="11" spans="2:11" x14ac:dyDescent="0.3">
      <c r="B11" s="881" t="s">
        <v>99</v>
      </c>
      <c r="C11" s="882"/>
      <c r="D11" s="281">
        <v>129.84049637999996</v>
      </c>
      <c r="E11" s="281">
        <v>324.86576577000005</v>
      </c>
      <c r="F11" s="281">
        <v>361.47190671999999</v>
      </c>
      <c r="G11" s="281">
        <v>292.42626816000001</v>
      </c>
      <c r="H11" s="281">
        <v>855.90326351999977</v>
      </c>
      <c r="I11" s="282">
        <v>1</v>
      </c>
      <c r="J11" s="282">
        <v>9.7804545205375047E-3</v>
      </c>
      <c r="K11" s="282">
        <v>1.9269028015352414</v>
      </c>
    </row>
    <row r="12" spans="2:11" x14ac:dyDescent="0.3">
      <c r="B12" s="878" t="s">
        <v>1</v>
      </c>
      <c r="C12" s="277" t="s">
        <v>391</v>
      </c>
      <c r="D12" s="278">
        <v>11009.508938659872</v>
      </c>
      <c r="E12" s="278">
        <v>13308.154021869994</v>
      </c>
      <c r="F12" s="278">
        <v>12802.188458219871</v>
      </c>
      <c r="G12" s="278">
        <v>10079.560542599967</v>
      </c>
      <c r="H12" s="279">
        <v>15249.226618309913</v>
      </c>
      <c r="I12" s="280">
        <v>0.40415883257317975</v>
      </c>
      <c r="J12" s="280">
        <v>0.17425376648334862</v>
      </c>
      <c r="K12" s="280">
        <v>0.51288605826226408</v>
      </c>
    </row>
    <row r="13" spans="2:11" x14ac:dyDescent="0.3">
      <c r="B13" s="879"/>
      <c r="C13" s="277" t="s">
        <v>97</v>
      </c>
      <c r="D13" s="278">
        <v>5677.6518271400255</v>
      </c>
      <c r="E13" s="278">
        <v>6781.1855233100396</v>
      </c>
      <c r="F13" s="278">
        <v>5644.6067535099828</v>
      </c>
      <c r="G13" s="278">
        <v>4308.1080623100052</v>
      </c>
      <c r="H13" s="279">
        <v>7691.1632894000477</v>
      </c>
      <c r="I13" s="280">
        <v>0.20384322785532405</v>
      </c>
      <c r="J13" s="280">
        <v>8.7887353592555936E-2</v>
      </c>
      <c r="K13" s="280">
        <v>0.78527631576540591</v>
      </c>
    </row>
    <row r="14" spans="2:11" x14ac:dyDescent="0.3">
      <c r="B14" s="879"/>
      <c r="C14" s="277" t="s">
        <v>93</v>
      </c>
      <c r="D14" s="278">
        <v>2903.4831748999895</v>
      </c>
      <c r="E14" s="278">
        <v>3325.4249668499938</v>
      </c>
      <c r="F14" s="278">
        <v>3473.7070362200025</v>
      </c>
      <c r="G14" s="278">
        <v>3263.2520982499918</v>
      </c>
      <c r="H14" s="279">
        <v>4874.5070266800321</v>
      </c>
      <c r="I14" s="280">
        <v>0.12919180221948257</v>
      </c>
      <c r="J14" s="280">
        <v>5.5701264753234045E-2</v>
      </c>
      <c r="K14" s="280">
        <v>0.49375741742236823</v>
      </c>
    </row>
    <row r="15" spans="2:11" x14ac:dyDescent="0.3">
      <c r="B15" s="879"/>
      <c r="C15" s="277" t="s">
        <v>95</v>
      </c>
      <c r="D15" s="278">
        <v>2030.7071434499981</v>
      </c>
      <c r="E15" s="278">
        <v>2311.0156953799997</v>
      </c>
      <c r="F15" s="278">
        <v>1946.9850516699973</v>
      </c>
      <c r="G15" s="278">
        <v>1558.0638252100052</v>
      </c>
      <c r="H15" s="279">
        <v>2466.5542153199999</v>
      </c>
      <c r="I15" s="280">
        <v>6.5372474099455138E-2</v>
      </c>
      <c r="J15" s="280">
        <v>2.818545313890327E-2</v>
      </c>
      <c r="K15" s="280">
        <v>0.58308932882614273</v>
      </c>
    </row>
    <row r="16" spans="2:11" x14ac:dyDescent="0.3">
      <c r="B16" s="879"/>
      <c r="C16" s="277" t="s">
        <v>96</v>
      </c>
      <c r="D16" s="278">
        <v>885.99971797000148</v>
      </c>
      <c r="E16" s="278">
        <v>1111.848489729995</v>
      </c>
      <c r="F16" s="278">
        <v>1150.8150202800007</v>
      </c>
      <c r="G16" s="278">
        <v>1079.6590058100012</v>
      </c>
      <c r="H16" s="279">
        <v>1715.1588938900052</v>
      </c>
      <c r="I16" s="280">
        <v>4.5457821146140096E-2</v>
      </c>
      <c r="J16" s="280">
        <v>1.9599216724793606E-2</v>
      </c>
      <c r="K16" s="280">
        <v>0.58861166781379071</v>
      </c>
    </row>
    <row r="17" spans="2:11" x14ac:dyDescent="0.3">
      <c r="B17" s="879"/>
      <c r="C17" s="277" t="s">
        <v>92</v>
      </c>
      <c r="D17" s="278">
        <v>1168.5903085200023</v>
      </c>
      <c r="E17" s="278">
        <v>1402.9427720199994</v>
      </c>
      <c r="F17" s="278">
        <v>1260.2398008700009</v>
      </c>
      <c r="G17" s="278">
        <v>1099.7252610699991</v>
      </c>
      <c r="H17" s="279">
        <v>1390.6053267800023</v>
      </c>
      <c r="I17" s="280">
        <v>3.6855995356946225E-2</v>
      </c>
      <c r="J17" s="280">
        <v>1.5890524939295551E-2</v>
      </c>
      <c r="K17" s="280">
        <v>0.26450248621822681</v>
      </c>
    </row>
    <row r="18" spans="2:11" x14ac:dyDescent="0.3">
      <c r="B18" s="879"/>
      <c r="C18" s="277" t="s">
        <v>91</v>
      </c>
      <c r="D18" s="278">
        <v>1470.8581600800017</v>
      </c>
      <c r="E18" s="278">
        <v>1638.8617869399993</v>
      </c>
      <c r="F18" s="278">
        <v>1632.3539367000035</v>
      </c>
      <c r="G18" s="278">
        <v>908.57919364999964</v>
      </c>
      <c r="H18" s="279">
        <v>1172.5254779600009</v>
      </c>
      <c r="I18" s="280">
        <v>3.1076102427753473E-2</v>
      </c>
      <c r="J18" s="280">
        <v>1.3398514294940905E-2</v>
      </c>
      <c r="K18" s="280">
        <v>0.29050443390593195</v>
      </c>
    </row>
    <row r="19" spans="2:11" x14ac:dyDescent="0.3">
      <c r="B19" s="879"/>
      <c r="C19" s="277" t="s">
        <v>94</v>
      </c>
      <c r="D19" s="278">
        <v>740.76634148999949</v>
      </c>
      <c r="E19" s="278">
        <v>866.56759892000139</v>
      </c>
      <c r="F19" s="278">
        <v>719.41496991999907</v>
      </c>
      <c r="G19" s="278">
        <v>800.00919190000309</v>
      </c>
      <c r="H19" s="279">
        <v>1149.1114722499983</v>
      </c>
      <c r="I19" s="280">
        <v>3.0455547861251452E-2</v>
      </c>
      <c r="J19" s="280">
        <v>1.3130961140570984E-2</v>
      </c>
      <c r="K19" s="280">
        <v>0.43637283656814674</v>
      </c>
    </row>
    <row r="20" spans="2:11" x14ac:dyDescent="0.3">
      <c r="B20" s="879"/>
      <c r="C20" s="277" t="s">
        <v>392</v>
      </c>
      <c r="D20" s="278">
        <v>634.97786124999936</v>
      </c>
      <c r="E20" s="278">
        <v>644.30383505999919</v>
      </c>
      <c r="F20" s="278">
        <v>705.46819168999991</v>
      </c>
      <c r="G20" s="278">
        <v>789.4862486800007</v>
      </c>
      <c r="H20" s="279">
        <v>1040.4616218400006</v>
      </c>
      <c r="I20" s="280">
        <v>2.7575939747340288E-2</v>
      </c>
      <c r="J20" s="280">
        <v>1.1889413215834796E-2</v>
      </c>
      <c r="K20" s="280">
        <v>0.31789708000566663</v>
      </c>
    </row>
    <row r="21" spans="2:11" x14ac:dyDescent="0.3">
      <c r="B21" s="879"/>
      <c r="C21" s="277" t="s">
        <v>393</v>
      </c>
      <c r="D21" s="278">
        <v>805.56601930000011</v>
      </c>
      <c r="E21" s="278">
        <v>703.74548407999987</v>
      </c>
      <c r="F21" s="278">
        <v>243.19181101000001</v>
      </c>
      <c r="G21" s="278">
        <v>164.72790623</v>
      </c>
      <c r="H21" s="279">
        <v>290.56608247000003</v>
      </c>
      <c r="I21" s="280">
        <v>7.7010363617674993E-3</v>
      </c>
      <c r="J21" s="280">
        <v>3.3203148953084693E-3</v>
      </c>
      <c r="K21" s="280">
        <v>0.76391535059214255</v>
      </c>
    </row>
    <row r="22" spans="2:11" x14ac:dyDescent="0.3">
      <c r="B22" s="880"/>
      <c r="C22" s="277" t="s">
        <v>68</v>
      </c>
      <c r="D22" s="278">
        <v>515.75084090999951</v>
      </c>
      <c r="E22" s="278">
        <v>578.10448943999972</v>
      </c>
      <c r="F22" s="278">
        <v>459.60919621999989</v>
      </c>
      <c r="G22" s="278">
        <v>498.70500976999995</v>
      </c>
      <c r="H22" s="279">
        <v>690.8965641500007</v>
      </c>
      <c r="I22" s="280">
        <v>1.8311220351359226E-2</v>
      </c>
      <c r="J22" s="280">
        <v>7.8949137269025121E-3</v>
      </c>
      <c r="K22" s="280">
        <v>0.38538123863772378</v>
      </c>
    </row>
    <row r="23" spans="2:11" x14ac:dyDescent="0.3">
      <c r="B23" s="881" t="s">
        <v>88</v>
      </c>
      <c r="C23" s="882"/>
      <c r="D23" s="281">
        <v>27843.860333669887</v>
      </c>
      <c r="E23" s="281">
        <v>32672.15466360002</v>
      </c>
      <c r="F23" s="281">
        <v>30038.580226309863</v>
      </c>
      <c r="G23" s="281">
        <v>24549.876345479974</v>
      </c>
      <c r="H23" s="281">
        <v>37730.776589050009</v>
      </c>
      <c r="I23" s="282">
        <v>1</v>
      </c>
      <c r="J23" s="282">
        <v>0.43115169690568877</v>
      </c>
      <c r="K23" s="282">
        <v>0.53690291788361089</v>
      </c>
    </row>
    <row r="24" spans="2:11" x14ac:dyDescent="0.3">
      <c r="B24" s="883" t="s">
        <v>2</v>
      </c>
      <c r="C24" s="277" t="s">
        <v>87</v>
      </c>
      <c r="D24" s="278">
        <v>13392.871567309872</v>
      </c>
      <c r="E24" s="278">
        <v>15432.265187400077</v>
      </c>
      <c r="F24" s="278">
        <v>14708.436224770154</v>
      </c>
      <c r="G24" s="278">
        <v>15215.711442750033</v>
      </c>
      <c r="H24" s="279">
        <v>25562.002939830185</v>
      </c>
      <c r="I24" s="280">
        <v>0.75756006053190772</v>
      </c>
      <c r="J24" s="280">
        <v>0.29209843899726318</v>
      </c>
      <c r="K24" s="280">
        <v>0.67997421849176454</v>
      </c>
    </row>
    <row r="25" spans="2:11" x14ac:dyDescent="0.3">
      <c r="B25" s="884"/>
      <c r="C25" s="277" t="s">
        <v>86</v>
      </c>
      <c r="D25" s="278">
        <v>1664.3851253299963</v>
      </c>
      <c r="E25" s="278">
        <v>2030.4960309400046</v>
      </c>
      <c r="F25" s="278">
        <v>2022.8756721000036</v>
      </c>
      <c r="G25" s="278">
        <v>968.51032140000291</v>
      </c>
      <c r="H25" s="279">
        <v>1767.6991724700028</v>
      </c>
      <c r="I25" s="280">
        <v>5.2387846729019853E-2</v>
      </c>
      <c r="J25" s="280">
        <v>2.0199597430242369E-2</v>
      </c>
      <c r="K25" s="280">
        <v>0.82517329285118501</v>
      </c>
    </row>
    <row r="26" spans="2:11" x14ac:dyDescent="0.3">
      <c r="B26" s="884"/>
      <c r="C26" s="283" t="s">
        <v>85</v>
      </c>
      <c r="D26" s="278">
        <v>1789.8474198699967</v>
      </c>
      <c r="E26" s="278">
        <v>1713.0693711300062</v>
      </c>
      <c r="F26" s="278">
        <v>1302.1363209899973</v>
      </c>
      <c r="G26" s="278">
        <v>922.08607709000023</v>
      </c>
      <c r="H26" s="279">
        <v>1580.2627717400017</v>
      </c>
      <c r="I26" s="280">
        <v>4.6832948256582463E-2</v>
      </c>
      <c r="J26" s="280">
        <v>1.8057751183163325E-2</v>
      </c>
      <c r="K26" s="280">
        <v>0.7137909475079951</v>
      </c>
    </row>
    <row r="27" spans="2:11" x14ac:dyDescent="0.3">
      <c r="B27" s="884"/>
      <c r="C27" s="277" t="s">
        <v>83</v>
      </c>
      <c r="D27" s="278">
        <v>778.79570927999771</v>
      </c>
      <c r="E27" s="278">
        <v>956.79638172000102</v>
      </c>
      <c r="F27" s="278">
        <v>895.32195220999859</v>
      </c>
      <c r="G27" s="278">
        <v>709.16924075000111</v>
      </c>
      <c r="H27" s="279">
        <v>1246.1627004799977</v>
      </c>
      <c r="I27" s="280">
        <v>3.6931499187696448E-2</v>
      </c>
      <c r="J27" s="280">
        <v>1.4239970960164498E-2</v>
      </c>
      <c r="K27" s="280">
        <v>0.75721482105186166</v>
      </c>
    </row>
    <row r="28" spans="2:11" x14ac:dyDescent="0.3">
      <c r="B28" s="884"/>
      <c r="C28" s="277" t="s">
        <v>394</v>
      </c>
      <c r="D28" s="278">
        <v>763.18616114000008</v>
      </c>
      <c r="E28" s="278">
        <v>642.78788338000106</v>
      </c>
      <c r="F28" s="278">
        <v>685.93151867999961</v>
      </c>
      <c r="G28" s="278">
        <v>753.67101548999995</v>
      </c>
      <c r="H28" s="279">
        <v>1195.4543956300035</v>
      </c>
      <c r="I28" s="280">
        <v>3.5428698856202263E-2</v>
      </c>
      <c r="J28" s="280">
        <v>1.3660524321114113E-2</v>
      </c>
      <c r="K28" s="280">
        <v>0.58617536174291862</v>
      </c>
    </row>
    <row r="29" spans="2:11" x14ac:dyDescent="0.3">
      <c r="B29" s="884"/>
      <c r="C29" s="277" t="s">
        <v>395</v>
      </c>
      <c r="D29" s="278">
        <v>861.19491379999909</v>
      </c>
      <c r="E29" s="278">
        <v>933.94328242000154</v>
      </c>
      <c r="F29" s="278">
        <v>648.54670423999914</v>
      </c>
      <c r="G29" s="278">
        <v>465.18522585000045</v>
      </c>
      <c r="H29" s="279">
        <v>733.93734966</v>
      </c>
      <c r="I29" s="280">
        <v>2.1751097687603631E-2</v>
      </c>
      <c r="J29" s="280">
        <v>8.386743193094192E-3</v>
      </c>
      <c r="K29" s="280">
        <v>0.57773142583994908</v>
      </c>
    </row>
    <row r="30" spans="2:11" x14ac:dyDescent="0.3">
      <c r="B30" s="884"/>
      <c r="C30" s="277" t="s">
        <v>396</v>
      </c>
      <c r="D30" s="278">
        <v>239.08410235000076</v>
      </c>
      <c r="E30" s="278">
        <v>262.59478643000034</v>
      </c>
      <c r="F30" s="278">
        <v>239.18880484000013</v>
      </c>
      <c r="G30" s="278">
        <v>218.5788673200006</v>
      </c>
      <c r="H30" s="279">
        <v>319.58870909000052</v>
      </c>
      <c r="I30" s="280">
        <v>9.4713877614921917E-3</v>
      </c>
      <c r="J30" s="280">
        <v>3.6519580748847124E-3</v>
      </c>
      <c r="K30" s="280">
        <v>0.46212080339002304</v>
      </c>
    </row>
    <row r="31" spans="2:11" x14ac:dyDescent="0.3">
      <c r="B31" s="884"/>
      <c r="C31" s="277" t="s">
        <v>397</v>
      </c>
      <c r="D31" s="278">
        <v>194.12214253000016</v>
      </c>
      <c r="E31" s="278">
        <v>235.69009530000045</v>
      </c>
      <c r="F31" s="278">
        <v>231.79064570999972</v>
      </c>
      <c r="G31" s="278">
        <v>210.24037698000024</v>
      </c>
      <c r="H31" s="279">
        <v>313.33322281999989</v>
      </c>
      <c r="I31" s="280">
        <v>9.2859990590296732E-3</v>
      </c>
      <c r="J31" s="280">
        <v>3.5804762829869086E-3</v>
      </c>
      <c r="K31" s="280">
        <v>0.490357025234057</v>
      </c>
    </row>
    <row r="32" spans="2:11" x14ac:dyDescent="0.3">
      <c r="B32" s="884"/>
      <c r="C32" s="277" t="s">
        <v>398</v>
      </c>
      <c r="D32" s="278">
        <v>200.40601903000007</v>
      </c>
      <c r="E32" s="278">
        <v>188.11625291999971</v>
      </c>
      <c r="F32" s="278">
        <v>182.92956286000023</v>
      </c>
      <c r="G32" s="278">
        <v>156.58887248000005</v>
      </c>
      <c r="H32" s="279">
        <v>284.45457880000095</v>
      </c>
      <c r="I32" s="280">
        <v>8.4301464342034296E-3</v>
      </c>
      <c r="J32" s="280">
        <v>3.2504784006435238E-3</v>
      </c>
      <c r="K32" s="280">
        <v>0.81656955756120064</v>
      </c>
    </row>
    <row r="33" spans="2:11" x14ac:dyDescent="0.3">
      <c r="B33" s="884"/>
      <c r="C33" s="277" t="s">
        <v>399</v>
      </c>
      <c r="D33" s="278">
        <v>83.775414970000014</v>
      </c>
      <c r="E33" s="278">
        <v>122.11275479999993</v>
      </c>
      <c r="F33" s="278">
        <v>143.50316494999984</v>
      </c>
      <c r="G33" s="278">
        <v>110.88361968000002</v>
      </c>
      <c r="H33" s="279">
        <v>137.86882738000011</v>
      </c>
      <c r="I33" s="280">
        <v>4.0859050623421088E-3</v>
      </c>
      <c r="J33" s="280">
        <v>1.575434810756997E-3</v>
      </c>
      <c r="K33" s="280">
        <v>0.24336514065717663</v>
      </c>
    </row>
    <row r="34" spans="2:11" x14ac:dyDescent="0.3">
      <c r="B34" s="885"/>
      <c r="C34" s="277" t="s">
        <v>68</v>
      </c>
      <c r="D34" s="278">
        <v>503.33193994999999</v>
      </c>
      <c r="E34" s="278">
        <v>600.73289302000001</v>
      </c>
      <c r="F34" s="278">
        <v>487.84889325000023</v>
      </c>
      <c r="G34" s="278">
        <v>437.59676982999963</v>
      </c>
      <c r="H34" s="279">
        <v>601.77836147000005</v>
      </c>
      <c r="I34" s="280">
        <v>1.7834410433920169E-2</v>
      </c>
      <c r="J34" s="280">
        <v>6.8765550344970557E-3</v>
      </c>
      <c r="K34" s="280">
        <v>0.37518922204060767</v>
      </c>
    </row>
    <row r="35" spans="2:11" x14ac:dyDescent="0.3">
      <c r="B35" s="881" t="s">
        <v>82</v>
      </c>
      <c r="C35" s="882"/>
      <c r="D35" s="281">
        <v>20471.000515559863</v>
      </c>
      <c r="E35" s="281">
        <v>23118.604919460089</v>
      </c>
      <c r="F35" s="281">
        <v>21548.509464600153</v>
      </c>
      <c r="G35" s="281">
        <v>20168.221829620037</v>
      </c>
      <c r="H35" s="281">
        <v>33742.543029370194</v>
      </c>
      <c r="I35" s="282">
        <v>1</v>
      </c>
      <c r="J35" s="282">
        <v>0.38557792868881091</v>
      </c>
      <c r="K35" s="282">
        <v>0.67305493337118327</v>
      </c>
    </row>
    <row r="36" spans="2:11" x14ac:dyDescent="0.3">
      <c r="B36" s="878" t="s">
        <v>3</v>
      </c>
      <c r="C36" s="277" t="s">
        <v>70</v>
      </c>
      <c r="D36" s="278">
        <v>345.47775850000022</v>
      </c>
      <c r="E36" s="278">
        <v>257.72501831999983</v>
      </c>
      <c r="F36" s="278">
        <v>231.4722951</v>
      </c>
      <c r="G36" s="278">
        <v>299.98378171000053</v>
      </c>
      <c r="H36" s="279">
        <v>428.94677576000004</v>
      </c>
      <c r="I36" s="280">
        <v>0.7339644181674132</v>
      </c>
      <c r="J36" s="280">
        <v>4.901598826482158E-3</v>
      </c>
      <c r="K36" s="280">
        <v>0.42989988763682652</v>
      </c>
    </row>
    <row r="37" spans="2:11" x14ac:dyDescent="0.3">
      <c r="B37" s="879"/>
      <c r="C37" s="277" t="s">
        <v>69</v>
      </c>
      <c r="D37" s="278">
        <v>130.37300164000015</v>
      </c>
      <c r="E37" s="278">
        <v>140.1197675599999</v>
      </c>
      <c r="F37" s="278">
        <v>102.57490425000005</v>
      </c>
      <c r="G37" s="278">
        <v>116.75383612000002</v>
      </c>
      <c r="H37" s="279">
        <v>153.23442458000022</v>
      </c>
      <c r="I37" s="280">
        <v>0.26219713408687684</v>
      </c>
      <c r="J37" s="280">
        <v>1.7510183503937611E-3</v>
      </c>
      <c r="K37" s="280">
        <v>0.31245730052505793</v>
      </c>
    </row>
    <row r="38" spans="2:11" x14ac:dyDescent="0.3">
      <c r="B38" s="880"/>
      <c r="C38" s="277" t="s">
        <v>68</v>
      </c>
      <c r="D38" s="278">
        <v>1.3074045100000002</v>
      </c>
      <c r="E38" s="278">
        <v>0.84407836999999997</v>
      </c>
      <c r="F38" s="278">
        <v>0.4587909799999999</v>
      </c>
      <c r="G38" s="278">
        <v>0.21234729999999996</v>
      </c>
      <c r="H38" s="279">
        <v>2.24328284</v>
      </c>
      <c r="I38" s="280">
        <v>3.8384477457099934E-3</v>
      </c>
      <c r="J38" s="280">
        <v>2.5634118630521539E-5</v>
      </c>
      <c r="K38" s="280">
        <v>9.5642164510686047</v>
      </c>
    </row>
    <row r="39" spans="2:11" x14ac:dyDescent="0.3">
      <c r="B39" s="881" t="s">
        <v>67</v>
      </c>
      <c r="C39" s="882"/>
      <c r="D39" s="281">
        <v>477.1581646500004</v>
      </c>
      <c r="E39" s="281">
        <v>398.68886424999971</v>
      </c>
      <c r="F39" s="281">
        <v>334.50599033000003</v>
      </c>
      <c r="G39" s="281">
        <v>416.94996513000052</v>
      </c>
      <c r="H39" s="281">
        <v>584.42448318000027</v>
      </c>
      <c r="I39" s="282">
        <v>1</v>
      </c>
      <c r="J39" s="282">
        <v>6.6782512955064401E-3</v>
      </c>
      <c r="K39" s="282">
        <v>0.4016657442285263</v>
      </c>
    </row>
    <row r="40" spans="2:11" x14ac:dyDescent="0.3">
      <c r="B40" s="883" t="s">
        <v>4</v>
      </c>
      <c r="C40" s="277" t="s">
        <v>78</v>
      </c>
      <c r="D40" s="278">
        <v>2560.3510468099989</v>
      </c>
      <c r="E40" s="278">
        <v>2911.4425074900382</v>
      </c>
      <c r="F40" s="278">
        <v>2718.9429580999981</v>
      </c>
      <c r="G40" s="278">
        <v>2255.0341122499995</v>
      </c>
      <c r="H40" s="279">
        <v>3342.7551465199972</v>
      </c>
      <c r="I40" s="280">
        <v>0.24555125747179571</v>
      </c>
      <c r="J40" s="280">
        <v>3.8197850244635234E-2</v>
      </c>
      <c r="K40" s="280">
        <v>0.48235236370092216</v>
      </c>
    </row>
    <row r="41" spans="2:11" x14ac:dyDescent="0.3">
      <c r="B41" s="884"/>
      <c r="C41" s="277" t="s">
        <v>81</v>
      </c>
      <c r="D41" s="278">
        <v>1385.0967944100007</v>
      </c>
      <c r="E41" s="278">
        <v>1626.5113281400015</v>
      </c>
      <c r="F41" s="278">
        <v>1655.7364778599988</v>
      </c>
      <c r="G41" s="278">
        <v>1415.3895402099977</v>
      </c>
      <c r="H41" s="279">
        <v>2086.7132320300038</v>
      </c>
      <c r="I41" s="280">
        <v>0.15328524993565129</v>
      </c>
      <c r="J41" s="280">
        <v>2.3844988952768941E-2</v>
      </c>
      <c r="K41" s="280">
        <v>0.47430313192819251</v>
      </c>
    </row>
    <row r="42" spans="2:11" x14ac:dyDescent="0.3">
      <c r="B42" s="884"/>
      <c r="C42" s="277" t="s">
        <v>76</v>
      </c>
      <c r="D42" s="278">
        <v>1172.2962807099984</v>
      </c>
      <c r="E42" s="278">
        <v>1271.9752553999972</v>
      </c>
      <c r="F42" s="278">
        <v>1314.941312790002</v>
      </c>
      <c r="G42" s="278">
        <v>1097.5548898899979</v>
      </c>
      <c r="H42" s="279">
        <v>1479.6906867800051</v>
      </c>
      <c r="I42" s="280">
        <v>0.10869474217589441</v>
      </c>
      <c r="J42" s="280">
        <v>1.6908508336557569E-2</v>
      </c>
      <c r="K42" s="280">
        <v>0.34817010102183277</v>
      </c>
    </row>
    <row r="43" spans="2:11" x14ac:dyDescent="0.3">
      <c r="B43" s="884"/>
      <c r="C43" s="277" t="s">
        <v>79</v>
      </c>
      <c r="D43" s="278">
        <v>1234.8282670299986</v>
      </c>
      <c r="E43" s="278">
        <v>1357.1114897300056</v>
      </c>
      <c r="F43" s="278">
        <v>1286.8159229800003</v>
      </c>
      <c r="G43" s="278">
        <v>877.14813969000397</v>
      </c>
      <c r="H43" s="279">
        <v>1214.2298497999977</v>
      </c>
      <c r="I43" s="280">
        <v>8.9194587521187862E-2</v>
      </c>
      <c r="J43" s="280">
        <v>1.3875072487289874E-2</v>
      </c>
      <c r="K43" s="280">
        <v>0.38429279486259071</v>
      </c>
    </row>
    <row r="44" spans="2:11" x14ac:dyDescent="0.3">
      <c r="B44" s="884"/>
      <c r="C44" s="277" t="s">
        <v>400</v>
      </c>
      <c r="D44" s="278">
        <v>311.72920017999922</v>
      </c>
      <c r="E44" s="278">
        <v>417.85659985999933</v>
      </c>
      <c r="F44" s="278">
        <v>409.29584202000001</v>
      </c>
      <c r="G44" s="278">
        <v>320.90684250000038</v>
      </c>
      <c r="H44" s="279">
        <v>631.8004864200019</v>
      </c>
      <c r="I44" s="280">
        <v>4.64106394610544E-2</v>
      </c>
      <c r="J44" s="280">
        <v>7.2196195374594589E-3</v>
      </c>
      <c r="K44" s="280">
        <v>0.96879717957401024</v>
      </c>
    </row>
    <row r="45" spans="2:11" x14ac:dyDescent="0.3">
      <c r="B45" s="884"/>
      <c r="C45" s="277" t="s">
        <v>75</v>
      </c>
      <c r="D45" s="278">
        <v>557.07471928000257</v>
      </c>
      <c r="E45" s="278">
        <v>669.63525269000013</v>
      </c>
      <c r="F45" s="278">
        <v>596.15453582999885</v>
      </c>
      <c r="G45" s="278">
        <v>509.87410393999573</v>
      </c>
      <c r="H45" s="279">
        <v>621.30784447999997</v>
      </c>
      <c r="I45" s="280">
        <v>4.5639873637763076E-2</v>
      </c>
      <c r="J45" s="280">
        <v>7.0997195304511604E-3</v>
      </c>
      <c r="K45" s="280">
        <v>0.21855148100072608</v>
      </c>
    </row>
    <row r="46" spans="2:11" x14ac:dyDescent="0.3">
      <c r="B46" s="884"/>
      <c r="C46" s="277" t="s">
        <v>80</v>
      </c>
      <c r="D46" s="278">
        <v>449.99879373999886</v>
      </c>
      <c r="E46" s="278">
        <v>463.81047497000077</v>
      </c>
      <c r="F46" s="278">
        <v>414.18704816000121</v>
      </c>
      <c r="G46" s="278">
        <v>382.71471407000035</v>
      </c>
      <c r="H46" s="279">
        <v>557.55379268000149</v>
      </c>
      <c r="I46" s="280">
        <v>4.0956644713649605E-2</v>
      </c>
      <c r="J46" s="280">
        <v>6.371198410476126E-3</v>
      </c>
      <c r="K46" s="280">
        <v>0.45683918642862076</v>
      </c>
    </row>
    <row r="47" spans="2:11" x14ac:dyDescent="0.3">
      <c r="B47" s="884"/>
      <c r="C47" s="277" t="s">
        <v>73</v>
      </c>
      <c r="D47" s="278">
        <v>369.24069786000109</v>
      </c>
      <c r="E47" s="278">
        <v>429.1034940400009</v>
      </c>
      <c r="F47" s="278">
        <v>381.59187458999884</v>
      </c>
      <c r="G47" s="278">
        <v>319.64844387999949</v>
      </c>
      <c r="H47" s="279">
        <v>486.66717987000123</v>
      </c>
      <c r="I47" s="280">
        <v>3.5749473936713447E-2</v>
      </c>
      <c r="J47" s="280">
        <v>5.5611731164354541E-3</v>
      </c>
      <c r="K47" s="280">
        <v>0.52250758352730453</v>
      </c>
    </row>
    <row r="48" spans="2:11" x14ac:dyDescent="0.3">
      <c r="B48" s="884"/>
      <c r="C48" s="277" t="s">
        <v>401</v>
      </c>
      <c r="D48" s="278">
        <v>363.46017016000059</v>
      </c>
      <c r="E48" s="278">
        <v>455.39155795000039</v>
      </c>
      <c r="F48" s="278">
        <v>473.82335132999992</v>
      </c>
      <c r="G48" s="278">
        <v>381.23796811999921</v>
      </c>
      <c r="H48" s="279">
        <v>483.94159681000048</v>
      </c>
      <c r="I48" s="280">
        <v>3.5549258749422878E-2</v>
      </c>
      <c r="J48" s="280">
        <v>5.5300277261834604E-3</v>
      </c>
      <c r="K48" s="280">
        <v>0.26939506890267051</v>
      </c>
    </row>
    <row r="49" spans="2:11" x14ac:dyDescent="0.3">
      <c r="B49" s="884"/>
      <c r="C49" s="277" t="s">
        <v>402</v>
      </c>
      <c r="D49" s="278">
        <v>279.4186967499997</v>
      </c>
      <c r="E49" s="278">
        <v>281.1030461700002</v>
      </c>
      <c r="F49" s="278">
        <v>257.20197821000022</v>
      </c>
      <c r="G49" s="278">
        <v>248.86643230000004</v>
      </c>
      <c r="H49" s="279">
        <v>367.48873765999946</v>
      </c>
      <c r="I49" s="280">
        <v>2.6994894236593434E-2</v>
      </c>
      <c r="J49" s="280">
        <v>4.1993143836276279E-3</v>
      </c>
      <c r="K49" s="280">
        <v>0.47665048381054564</v>
      </c>
    </row>
    <row r="50" spans="2:11" x14ac:dyDescent="0.3">
      <c r="B50" s="885"/>
      <c r="C50" s="277" t="s">
        <v>68</v>
      </c>
      <c r="D50" s="278">
        <v>1577.7563890900001</v>
      </c>
      <c r="E50" s="278">
        <v>1969.5938050500013</v>
      </c>
      <c r="F50" s="278">
        <v>1991.4940696899994</v>
      </c>
      <c r="G50" s="278">
        <v>1973.0378069799999</v>
      </c>
      <c r="H50" s="279">
        <v>2341.1197353599991</v>
      </c>
      <c r="I50" s="280">
        <v>0.17197337816027394</v>
      </c>
      <c r="J50" s="280">
        <v>2.6752106312404818E-2</v>
      </c>
      <c r="K50" s="280">
        <v>0.18655594286021215</v>
      </c>
    </row>
    <row r="51" spans="2:11" x14ac:dyDescent="0.3">
      <c r="B51" s="881" t="s">
        <v>71</v>
      </c>
      <c r="C51" s="882"/>
      <c r="D51" s="281">
        <v>10261.251056019999</v>
      </c>
      <c r="E51" s="281">
        <v>11853.534811490048</v>
      </c>
      <c r="F51" s="281">
        <v>11500.185371559997</v>
      </c>
      <c r="G51" s="281">
        <v>9781.4129938299957</v>
      </c>
      <c r="H51" s="281">
        <v>13613.268288410007</v>
      </c>
      <c r="I51" s="282">
        <v>1</v>
      </c>
      <c r="J51" s="282">
        <v>0.15555957903828971</v>
      </c>
      <c r="K51" s="282">
        <v>0.39174864582418745</v>
      </c>
    </row>
    <row r="52" spans="2:11" x14ac:dyDescent="0.3">
      <c r="B52" s="886" t="s">
        <v>66</v>
      </c>
      <c r="C52" s="887"/>
      <c r="D52" s="278">
        <v>784.98583706999955</v>
      </c>
      <c r="E52" s="278">
        <v>832.69129911999607</v>
      </c>
      <c r="F52" s="278">
        <v>783.83289316000162</v>
      </c>
      <c r="G52" s="278">
        <v>642.35115321000069</v>
      </c>
      <c r="H52" s="279">
        <v>984.68840563999674</v>
      </c>
      <c r="I52" s="280"/>
      <c r="J52" s="280">
        <v>1.1252089551166357E-2</v>
      </c>
      <c r="K52" s="280">
        <v>0.53294409252516339</v>
      </c>
    </row>
    <row r="53" spans="2:11" ht="15" customHeight="1" x14ac:dyDescent="0.3">
      <c r="B53" s="888" t="s">
        <v>381</v>
      </c>
      <c r="C53" s="888"/>
      <c r="D53" s="284">
        <v>59968.096403349758</v>
      </c>
      <c r="E53" s="284">
        <v>69200.540323690162</v>
      </c>
      <c r="F53" s="284">
        <v>64567.085852680022</v>
      </c>
      <c r="G53" s="284">
        <v>55851.238555429998</v>
      </c>
      <c r="H53" s="284">
        <v>87511.604059170233</v>
      </c>
      <c r="I53" s="269"/>
      <c r="J53" s="269">
        <v>1</v>
      </c>
      <c r="K53" s="269">
        <v>0.56686953275563723</v>
      </c>
    </row>
    <row r="54" spans="2:11" ht="15" customHeight="1" x14ac:dyDescent="0.3">
      <c r="B54" s="876" t="s">
        <v>403</v>
      </c>
      <c r="C54" s="876"/>
      <c r="D54" s="876"/>
      <c r="E54" s="876"/>
      <c r="F54" s="876"/>
      <c r="G54" s="876"/>
      <c r="H54" s="876"/>
      <c r="I54" s="876"/>
      <c r="J54" s="876"/>
      <c r="K54" s="876"/>
    </row>
    <row r="55" spans="2:11" ht="22.5" customHeight="1" x14ac:dyDescent="0.3">
      <c r="B55" s="877" t="s">
        <v>404</v>
      </c>
      <c r="C55" s="877"/>
      <c r="D55" s="877"/>
      <c r="E55" s="877"/>
      <c r="F55" s="877"/>
      <c r="G55" s="877"/>
      <c r="H55" s="877"/>
      <c r="I55" s="877"/>
      <c r="J55" s="877"/>
      <c r="K55" s="877"/>
    </row>
  </sheetData>
  <mergeCells count="14">
    <mergeCell ref="B35:C35"/>
    <mergeCell ref="B6:B10"/>
    <mergeCell ref="B11:C11"/>
    <mergeCell ref="B12:B22"/>
    <mergeCell ref="B23:C23"/>
    <mergeCell ref="B24:B34"/>
    <mergeCell ref="B54:K54"/>
    <mergeCell ref="B55:K55"/>
    <mergeCell ref="B36:B38"/>
    <mergeCell ref="B39:C39"/>
    <mergeCell ref="B40:B50"/>
    <mergeCell ref="B51:C51"/>
    <mergeCell ref="B52:C52"/>
    <mergeCell ref="B53:C5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/>
  </sheetViews>
  <sheetFormatPr baseColWidth="10" defaultColWidth="11.44140625" defaultRowHeight="13.8" x14ac:dyDescent="0.3"/>
  <cols>
    <col min="1" max="1" width="3.77734375" style="285" customWidth="1"/>
    <col min="2" max="2" width="32.88671875" style="285" customWidth="1"/>
    <col min="3" max="7" width="11.44140625" style="285"/>
    <col min="8" max="8" width="15.33203125" style="285" customWidth="1"/>
    <col min="9" max="9" width="15" style="285" customWidth="1"/>
    <col min="10" max="16384" width="11.44140625" style="285"/>
  </cols>
  <sheetData>
    <row r="2" spans="1:10" ht="15" customHeight="1" x14ac:dyDescent="0.3">
      <c r="B2" s="889" t="s">
        <v>405</v>
      </c>
      <c r="C2" s="889"/>
      <c r="D2" s="889"/>
      <c r="E2" s="889"/>
      <c r="F2" s="889"/>
      <c r="G2" s="889"/>
      <c r="H2" s="889"/>
      <c r="I2" s="889"/>
      <c r="J2" s="889"/>
    </row>
    <row r="3" spans="1:10" ht="12.75" customHeight="1" x14ac:dyDescent="0.3">
      <c r="B3" s="890" t="s">
        <v>359</v>
      </c>
      <c r="C3" s="890"/>
      <c r="D3" s="890"/>
      <c r="E3" s="890"/>
      <c r="F3" s="890"/>
      <c r="G3" s="890"/>
      <c r="H3" s="890"/>
      <c r="I3" s="890"/>
      <c r="J3" s="890"/>
    </row>
    <row r="4" spans="1:10" ht="12.75" customHeight="1" x14ac:dyDescent="0.3">
      <c r="B4" s="286"/>
      <c r="C4" s="286"/>
      <c r="D4" s="286"/>
      <c r="E4" s="286"/>
      <c r="F4" s="286"/>
      <c r="G4" s="286"/>
      <c r="H4" s="286"/>
      <c r="I4" s="286"/>
      <c r="J4" s="286"/>
    </row>
    <row r="5" spans="1:10" ht="48" x14ac:dyDescent="0.3">
      <c r="B5" s="287" t="s">
        <v>406</v>
      </c>
      <c r="C5" s="236">
        <v>2017</v>
      </c>
      <c r="D5" s="236">
        <v>2018</v>
      </c>
      <c r="E5" s="236">
        <v>2019</v>
      </c>
      <c r="F5" s="236">
        <v>2020</v>
      </c>
      <c r="G5" s="259">
        <v>2021</v>
      </c>
      <c r="H5" s="288" t="s">
        <v>407</v>
      </c>
      <c r="I5" s="288" t="s">
        <v>388</v>
      </c>
      <c r="J5" s="288" t="s">
        <v>15</v>
      </c>
    </row>
    <row r="6" spans="1:10" ht="12.75" customHeight="1" x14ac:dyDescent="0.3">
      <c r="B6" s="289" t="s">
        <v>408</v>
      </c>
      <c r="C6" s="290">
        <v>3279.2987874499995</v>
      </c>
      <c r="D6" s="290">
        <v>4307.1684528199994</v>
      </c>
      <c r="E6" s="290">
        <v>4210.2225103100009</v>
      </c>
      <c r="F6" s="290">
        <v>2322.1730613999998</v>
      </c>
      <c r="G6" s="291">
        <v>4279.49141349</v>
      </c>
      <c r="H6" s="292">
        <v>0.32173719918987215</v>
      </c>
      <c r="I6" s="292">
        <v>4.8901988022028851E-2</v>
      </c>
      <c r="J6" s="293">
        <v>0.8428822057344707</v>
      </c>
    </row>
    <row r="7" spans="1:10" x14ac:dyDescent="0.3">
      <c r="B7" s="289" t="s">
        <v>409</v>
      </c>
      <c r="C7" s="290">
        <v>2471.17004245</v>
      </c>
      <c r="D7" s="290">
        <v>3277.0070665399999</v>
      </c>
      <c r="E7" s="290">
        <v>3172.3336515100004</v>
      </c>
      <c r="F7" s="290">
        <v>2200.8516849400007</v>
      </c>
      <c r="G7" s="291">
        <v>3453.6734845400001</v>
      </c>
      <c r="H7" s="292">
        <v>0.25965123573552001</v>
      </c>
      <c r="I7" s="292">
        <v>3.9465320304320872E-2</v>
      </c>
      <c r="J7" s="293">
        <v>0.56924408317598818</v>
      </c>
    </row>
    <row r="8" spans="1:10" x14ac:dyDescent="0.3">
      <c r="B8" s="289" t="s">
        <v>369</v>
      </c>
      <c r="C8" s="290">
        <v>944.21252978999985</v>
      </c>
      <c r="D8" s="290">
        <v>1119.39621061</v>
      </c>
      <c r="E8" s="290">
        <v>815.20088701999998</v>
      </c>
      <c r="F8" s="290">
        <v>693.44176777000007</v>
      </c>
      <c r="G8" s="291">
        <v>1490.3865057400001</v>
      </c>
      <c r="H8" s="292">
        <v>0.11204901090714349</v>
      </c>
      <c r="I8" s="292">
        <v>1.7030730058750991E-2</v>
      </c>
      <c r="J8" s="293">
        <v>1.1492597864891372</v>
      </c>
    </row>
    <row r="9" spans="1:10" x14ac:dyDescent="0.3">
      <c r="B9" s="289" t="s">
        <v>410</v>
      </c>
      <c r="C9" s="290">
        <v>1036.0402241900001</v>
      </c>
      <c r="D9" s="290">
        <v>1164.0582533100001</v>
      </c>
      <c r="E9" s="290">
        <v>857.99025001999985</v>
      </c>
      <c r="F9" s="290">
        <v>680.17508223000004</v>
      </c>
      <c r="G9" s="291">
        <v>1331.7970775099996</v>
      </c>
      <c r="H9" s="292">
        <v>0.10012607111597972</v>
      </c>
      <c r="I9" s="292">
        <v>1.521851978178276E-2</v>
      </c>
      <c r="J9" s="293">
        <v>0.95802097475198988</v>
      </c>
    </row>
    <row r="10" spans="1:10" x14ac:dyDescent="0.3">
      <c r="B10" s="289" t="s">
        <v>411</v>
      </c>
      <c r="C10" s="290">
        <v>461.97937943000005</v>
      </c>
      <c r="D10" s="290">
        <v>531.03301635000003</v>
      </c>
      <c r="E10" s="290">
        <v>347.24578918000003</v>
      </c>
      <c r="F10" s="290">
        <v>362.56537035000002</v>
      </c>
      <c r="G10" s="291">
        <v>697.68714065000006</v>
      </c>
      <c r="H10" s="292">
        <v>5.2452940047018497E-2</v>
      </c>
      <c r="I10" s="292">
        <v>7.9725100248222713E-3</v>
      </c>
      <c r="J10" s="293">
        <v>0.92430716694341908</v>
      </c>
    </row>
    <row r="11" spans="1:10" x14ac:dyDescent="0.3">
      <c r="B11" s="289" t="s">
        <v>412</v>
      </c>
      <c r="C11" s="290">
        <v>330.58437736000002</v>
      </c>
      <c r="D11" s="290">
        <v>388.64424356000001</v>
      </c>
      <c r="E11" s="290">
        <v>192.94555966999999</v>
      </c>
      <c r="F11" s="290">
        <v>131.94037967</v>
      </c>
      <c r="G11" s="291">
        <v>642.29081526999994</v>
      </c>
      <c r="H11" s="292">
        <v>4.8288179132441253E-2</v>
      </c>
      <c r="I11" s="292">
        <v>7.339493112658883E-3</v>
      </c>
      <c r="J11" s="293">
        <v>3.8680382524019752</v>
      </c>
    </row>
    <row r="12" spans="1:10" x14ac:dyDescent="0.3">
      <c r="B12" s="289" t="s">
        <v>413</v>
      </c>
      <c r="C12" s="290">
        <v>1.5489686499999999</v>
      </c>
      <c r="D12" s="290">
        <v>85.101231220000003</v>
      </c>
      <c r="E12" s="290">
        <v>437.58165200000008</v>
      </c>
      <c r="F12" s="290">
        <v>268.89038905999996</v>
      </c>
      <c r="G12" s="291">
        <v>247.74574610000002</v>
      </c>
      <c r="H12" s="292">
        <v>1.8625816658997593E-2</v>
      </c>
      <c r="I12" s="292">
        <v>2.831004513784173E-3</v>
      </c>
      <c r="J12" s="293">
        <v>-7.8636663191713252E-2</v>
      </c>
    </row>
    <row r="13" spans="1:10" x14ac:dyDescent="0.3">
      <c r="B13" s="289" t="s">
        <v>414</v>
      </c>
      <c r="C13" s="290">
        <v>935.94801712999924</v>
      </c>
      <c r="D13" s="290">
        <v>1106.00652199</v>
      </c>
      <c r="E13" s="290">
        <v>811.81361695000021</v>
      </c>
      <c r="F13" s="290">
        <v>549.46883777999972</v>
      </c>
      <c r="G13" s="291">
        <v>1158.1296182500002</v>
      </c>
      <c r="H13" s="292">
        <v>8.706954721302225E-2</v>
      </c>
      <c r="I13" s="292">
        <v>1.3234011999905301E-2</v>
      </c>
      <c r="J13" s="293">
        <v>1.1077257500701077</v>
      </c>
    </row>
    <row r="14" spans="1:10" ht="12.75" customHeight="1" x14ac:dyDescent="0.3">
      <c r="B14" s="294" t="s">
        <v>415</v>
      </c>
      <c r="C14" s="295">
        <v>9460.7823264500312</v>
      </c>
      <c r="D14" s="295">
        <v>11978.414996399988</v>
      </c>
      <c r="E14" s="295">
        <v>10845.333916659971</v>
      </c>
      <c r="F14" s="295">
        <v>7209.5065732000057</v>
      </c>
      <c r="G14" s="295">
        <v>13301.201801550067</v>
      </c>
      <c r="H14" s="296">
        <v>1</v>
      </c>
      <c r="I14" s="296">
        <v>0.15199357781805486</v>
      </c>
      <c r="J14" s="297">
        <v>0.84495314159152035</v>
      </c>
    </row>
    <row r="15" spans="1:10" ht="12.75" customHeight="1" x14ac:dyDescent="0.3">
      <c r="B15" s="298" t="s">
        <v>416</v>
      </c>
      <c r="C15" s="299">
        <v>59968.096403351119</v>
      </c>
      <c r="D15" s="299">
        <v>69200.540323691195</v>
      </c>
      <c r="E15" s="299">
        <v>64567.085852679615</v>
      </c>
      <c r="F15" s="299">
        <v>55851.238555430049</v>
      </c>
      <c r="G15" s="299">
        <v>87511.60405916872</v>
      </c>
      <c r="H15" s="300"/>
      <c r="I15" s="300">
        <v>1</v>
      </c>
      <c r="J15" s="301">
        <v>0.56686953275560881</v>
      </c>
    </row>
    <row r="16" spans="1:10" ht="12.75" customHeight="1" x14ac:dyDescent="0.3">
      <c r="A16" s="302"/>
      <c r="B16" s="891" t="s">
        <v>403</v>
      </c>
      <c r="C16" s="891"/>
      <c r="D16" s="891"/>
      <c r="E16" s="891"/>
      <c r="F16" s="891"/>
      <c r="G16" s="891"/>
      <c r="H16" s="891"/>
      <c r="I16" s="891"/>
      <c r="J16" s="891"/>
    </row>
    <row r="17" spans="2:10" ht="12.75" customHeight="1" x14ac:dyDescent="0.3">
      <c r="B17" s="303" t="s">
        <v>417</v>
      </c>
      <c r="C17" s="304"/>
      <c r="D17" s="304"/>
      <c r="E17" s="305"/>
      <c r="F17" s="305"/>
      <c r="G17" s="305"/>
      <c r="H17" s="305"/>
      <c r="I17" s="306"/>
      <c r="J17" s="306"/>
    </row>
  </sheetData>
  <mergeCells count="3">
    <mergeCell ref="B2:J2"/>
    <mergeCell ref="B3:J3"/>
    <mergeCell ref="B16:J16"/>
  </mergeCells>
  <pageMargins left="0.7" right="0.7" top="0.75" bottom="0.75" header="0.3" footer="0.3"/>
  <pageSetup paperSize="1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zoomScaleNormal="100" workbookViewId="0">
      <selection activeCell="N14" sqref="N14"/>
    </sheetView>
  </sheetViews>
  <sheetFormatPr baseColWidth="10" defaultColWidth="11.44140625" defaultRowHeight="14.25" customHeight="1" x14ac:dyDescent="0.3"/>
  <cols>
    <col min="1" max="1" width="3.77734375" style="285" customWidth="1"/>
    <col min="2" max="2" width="22.6640625" style="285" customWidth="1"/>
    <col min="3" max="3" width="47.88671875" style="285" customWidth="1"/>
    <col min="4" max="8" width="11.44140625" style="285"/>
    <col min="9" max="9" width="16" style="285" customWidth="1"/>
    <col min="10" max="10" width="14.33203125" style="285" customWidth="1"/>
    <col min="11" max="11" width="13.5546875" style="285" customWidth="1"/>
    <col min="12" max="16384" width="11.44140625" style="285"/>
  </cols>
  <sheetData>
    <row r="2" spans="1:11" ht="14.25" customHeight="1" x14ac:dyDescent="0.3">
      <c r="B2" s="889" t="s">
        <v>418</v>
      </c>
      <c r="C2" s="889"/>
      <c r="D2" s="889"/>
      <c r="E2" s="889"/>
      <c r="F2" s="889"/>
      <c r="G2" s="889"/>
      <c r="H2" s="889"/>
      <c r="I2" s="889"/>
      <c r="J2" s="889"/>
      <c r="K2" s="889"/>
    </row>
    <row r="3" spans="1:11" ht="14.25" customHeight="1" x14ac:dyDescent="0.3">
      <c r="A3" s="307"/>
      <c r="B3" s="890" t="s">
        <v>359</v>
      </c>
      <c r="C3" s="890"/>
      <c r="D3" s="890"/>
      <c r="E3" s="890"/>
      <c r="F3" s="890"/>
      <c r="G3" s="890"/>
      <c r="H3" s="890"/>
      <c r="I3" s="890"/>
      <c r="J3" s="890"/>
      <c r="K3" s="890"/>
    </row>
    <row r="4" spans="1:11" ht="14.25" customHeight="1" x14ac:dyDescent="0.3">
      <c r="A4" s="307"/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45" customHeight="1" x14ac:dyDescent="0.3">
      <c r="B5" s="905" t="s">
        <v>419</v>
      </c>
      <c r="C5" s="905"/>
      <c r="D5" s="236">
        <v>2017</v>
      </c>
      <c r="E5" s="236">
        <v>2018</v>
      </c>
      <c r="F5" s="236">
        <v>2019</v>
      </c>
      <c r="G5" s="236">
        <v>2020</v>
      </c>
      <c r="H5" s="259">
        <v>2021</v>
      </c>
      <c r="I5" s="288" t="s">
        <v>420</v>
      </c>
      <c r="J5" s="288" t="s">
        <v>388</v>
      </c>
      <c r="K5" s="288" t="s">
        <v>15</v>
      </c>
    </row>
    <row r="6" spans="1:11" ht="14.25" customHeight="1" x14ac:dyDescent="0.3">
      <c r="B6" s="906" t="s">
        <v>421</v>
      </c>
      <c r="C6" s="289" t="s">
        <v>422</v>
      </c>
      <c r="D6" s="290">
        <v>448.37601883000013</v>
      </c>
      <c r="E6" s="290">
        <v>538.20039842000028</v>
      </c>
      <c r="F6" s="290">
        <v>383.6701314400002</v>
      </c>
      <c r="G6" s="290">
        <v>999.10760467999989</v>
      </c>
      <c r="H6" s="291">
        <v>709.91504499000041</v>
      </c>
      <c r="I6" s="293">
        <v>9.5662470946532314E-3</v>
      </c>
      <c r="J6" s="293">
        <v>8.1122389724450749E-3</v>
      </c>
      <c r="K6" s="293">
        <v>-0.28945086428665889</v>
      </c>
    </row>
    <row r="7" spans="1:11" ht="13.8" x14ac:dyDescent="0.3">
      <c r="B7" s="907"/>
      <c r="C7" s="289" t="s">
        <v>423</v>
      </c>
      <c r="D7" s="290">
        <v>366.17795741999987</v>
      </c>
      <c r="E7" s="290">
        <v>484.17371797000027</v>
      </c>
      <c r="F7" s="290">
        <v>464.39105849000009</v>
      </c>
      <c r="G7" s="290">
        <v>325.67355734000006</v>
      </c>
      <c r="H7" s="291">
        <v>641.02322071000037</v>
      </c>
      <c r="I7" s="293">
        <v>8.6379159957212532E-3</v>
      </c>
      <c r="J7" s="293">
        <v>7.3250082386395587E-3</v>
      </c>
      <c r="K7" s="293">
        <v>0.96829987041526455</v>
      </c>
    </row>
    <row r="8" spans="1:11" ht="13.8" x14ac:dyDescent="0.3">
      <c r="B8" s="907"/>
      <c r="C8" s="289" t="s">
        <v>424</v>
      </c>
      <c r="D8" s="290">
        <v>318.55532437999938</v>
      </c>
      <c r="E8" s="290">
        <v>448.66839790000074</v>
      </c>
      <c r="F8" s="290">
        <v>375.39290550999999</v>
      </c>
      <c r="G8" s="290">
        <v>330.05368137999903</v>
      </c>
      <c r="H8" s="291">
        <v>414.15554933999994</v>
      </c>
      <c r="I8" s="293">
        <v>5.580828788695545E-3</v>
      </c>
      <c r="J8" s="293">
        <v>4.7325786539115684E-3</v>
      </c>
      <c r="K8" s="293">
        <v>0.25481269473607937</v>
      </c>
    </row>
    <row r="9" spans="1:11" ht="13.8" x14ac:dyDescent="0.3">
      <c r="B9" s="907"/>
      <c r="C9" s="289" t="s">
        <v>425</v>
      </c>
      <c r="D9" s="290">
        <v>302.42241007000047</v>
      </c>
      <c r="E9" s="290">
        <v>365.86978567999921</v>
      </c>
      <c r="F9" s="290">
        <v>361.16543614999989</v>
      </c>
      <c r="G9" s="290">
        <v>322.62159432000067</v>
      </c>
      <c r="H9" s="291">
        <v>406.33924935999954</v>
      </c>
      <c r="I9" s="293">
        <v>5.4755025845218191E-3</v>
      </c>
      <c r="J9" s="293">
        <v>4.6432613563482045E-3</v>
      </c>
      <c r="K9" s="293">
        <v>0.25949179011545431</v>
      </c>
    </row>
    <row r="10" spans="1:11" ht="13.8" x14ac:dyDescent="0.3">
      <c r="B10" s="907"/>
      <c r="C10" s="289" t="s">
        <v>426</v>
      </c>
      <c r="D10" s="290">
        <v>293.71587231999973</v>
      </c>
      <c r="E10" s="290">
        <v>331.30275022999979</v>
      </c>
      <c r="F10" s="290">
        <v>352.9034077800008</v>
      </c>
      <c r="G10" s="290">
        <v>322.30851126999931</v>
      </c>
      <c r="H10" s="291">
        <v>380.61686971000017</v>
      </c>
      <c r="I10" s="293">
        <v>5.1288883785954751E-3</v>
      </c>
      <c r="J10" s="293">
        <v>4.3493302837031783E-3</v>
      </c>
      <c r="K10" s="293">
        <v>0.18090852832352189</v>
      </c>
    </row>
    <row r="11" spans="1:11" ht="14.25" customHeight="1" x14ac:dyDescent="0.3">
      <c r="B11" s="908"/>
      <c r="C11" s="289" t="s">
        <v>427</v>
      </c>
      <c r="D11" s="290">
        <v>8930.3644528199839</v>
      </c>
      <c r="E11" s="290">
        <v>9519.9970201099659</v>
      </c>
      <c r="F11" s="290">
        <v>9854.7897428699835</v>
      </c>
      <c r="G11" s="290">
        <v>9662.3532116899441</v>
      </c>
      <c r="H11" s="291">
        <v>12764.193694450169</v>
      </c>
      <c r="I11" s="293">
        <v>0.17200006072113172</v>
      </c>
      <c r="J11" s="293">
        <v>0.14585715610719993</v>
      </c>
      <c r="K11" s="293">
        <v>0.32102329678938668</v>
      </c>
    </row>
    <row r="12" spans="1:11" ht="12.75" customHeight="1" x14ac:dyDescent="0.3">
      <c r="B12" s="894" t="s">
        <v>428</v>
      </c>
      <c r="C12" s="895"/>
      <c r="D12" s="295">
        <v>10659.612035839846</v>
      </c>
      <c r="E12" s="295">
        <v>11688.212070309941</v>
      </c>
      <c r="F12" s="295">
        <v>11792.312682240017</v>
      </c>
      <c r="G12" s="295">
        <v>11962.118160680071</v>
      </c>
      <c r="H12" s="295">
        <v>15316.243628560125</v>
      </c>
      <c r="I12" s="297">
        <v>0.20638944356331845</v>
      </c>
      <c r="J12" s="297">
        <v>0.17501957361224701</v>
      </c>
      <c r="K12" s="297">
        <v>0.28039561412335723</v>
      </c>
    </row>
    <row r="13" spans="1:11" ht="12.75" customHeight="1" x14ac:dyDescent="0.3">
      <c r="B13" s="896" t="s">
        <v>429</v>
      </c>
      <c r="C13" s="289" t="s">
        <v>430</v>
      </c>
      <c r="D13" s="290">
        <v>4020.3739220800021</v>
      </c>
      <c r="E13" s="290">
        <v>4845.5008176199945</v>
      </c>
      <c r="F13" s="290">
        <v>3758.1168235600007</v>
      </c>
      <c r="G13" s="290">
        <v>1923.7200848299999</v>
      </c>
      <c r="H13" s="291">
        <v>4051.2890608700004</v>
      </c>
      <c r="I13" s="293">
        <v>5.4591929670533966E-2</v>
      </c>
      <c r="J13" s="293">
        <v>4.6294306959916522E-2</v>
      </c>
      <c r="K13" s="293">
        <v>1.1059659837299121</v>
      </c>
    </row>
    <row r="14" spans="1:11" ht="13.8" x14ac:dyDescent="0.3">
      <c r="B14" s="897"/>
      <c r="C14" s="289" t="s">
        <v>431</v>
      </c>
      <c r="D14" s="290">
        <v>2014.9468949</v>
      </c>
      <c r="E14" s="290">
        <v>2553.8405408999997</v>
      </c>
      <c r="F14" s="290">
        <v>1996.3432150199992</v>
      </c>
      <c r="G14" s="290">
        <v>1267.6686238500001</v>
      </c>
      <c r="H14" s="291">
        <v>3048.9934624199973</v>
      </c>
      <c r="I14" s="293">
        <v>4.1085796191152477E-2</v>
      </c>
      <c r="J14" s="293">
        <v>3.4841019030554775E-2</v>
      </c>
      <c r="K14" s="293">
        <v>1.4051975453648025</v>
      </c>
    </row>
    <row r="15" spans="1:11" ht="13.8" x14ac:dyDescent="0.3">
      <c r="B15" s="897"/>
      <c r="C15" s="289" t="s">
        <v>432</v>
      </c>
      <c r="D15" s="290">
        <v>590.0768992199994</v>
      </c>
      <c r="E15" s="290">
        <v>609.79547667999964</v>
      </c>
      <c r="F15" s="290">
        <v>656.71869453999909</v>
      </c>
      <c r="G15" s="290">
        <v>587.42065456999944</v>
      </c>
      <c r="H15" s="291">
        <v>812.24157751000075</v>
      </c>
      <c r="I15" s="293">
        <v>1.0945117568428274E-2</v>
      </c>
      <c r="J15" s="293">
        <v>9.2815299895633377E-3</v>
      </c>
      <c r="K15" s="293">
        <v>0.38272560079552109</v>
      </c>
    </row>
    <row r="16" spans="1:11" ht="13.8" x14ac:dyDescent="0.3">
      <c r="B16" s="897"/>
      <c r="C16" s="289" t="s">
        <v>433</v>
      </c>
      <c r="D16" s="290">
        <v>550.10395448000043</v>
      </c>
      <c r="E16" s="290">
        <v>587.0653843999977</v>
      </c>
      <c r="F16" s="290">
        <v>587.0804248100003</v>
      </c>
      <c r="G16" s="290">
        <v>430.9498537400014</v>
      </c>
      <c r="H16" s="291">
        <v>706.82753003999824</v>
      </c>
      <c r="I16" s="293">
        <v>9.5246422137191013E-3</v>
      </c>
      <c r="J16" s="293">
        <v>8.0769577662188185E-3</v>
      </c>
      <c r="K16" s="293">
        <v>0.64016189796977629</v>
      </c>
    </row>
    <row r="17" spans="2:11" ht="13.8" x14ac:dyDescent="0.3">
      <c r="B17" s="897"/>
      <c r="C17" s="289" t="s">
        <v>434</v>
      </c>
      <c r="D17" s="290">
        <v>432.90311810000014</v>
      </c>
      <c r="E17" s="290">
        <v>497.74141051999999</v>
      </c>
      <c r="F17" s="290">
        <v>332.58570879000001</v>
      </c>
      <c r="G17" s="290">
        <v>261.21738696000006</v>
      </c>
      <c r="H17" s="291">
        <v>629.31917052999961</v>
      </c>
      <c r="I17" s="293">
        <v>8.4802015807074332E-3</v>
      </c>
      <c r="J17" s="293">
        <v>7.1912654018371743E-3</v>
      </c>
      <c r="K17" s="293">
        <v>1.409177956543783</v>
      </c>
    </row>
    <row r="18" spans="2:11" ht="14.25" customHeight="1" x14ac:dyDescent="0.3">
      <c r="B18" s="898"/>
      <c r="C18" s="289" t="s">
        <v>435</v>
      </c>
      <c r="D18" s="290">
        <v>889.92541204999895</v>
      </c>
      <c r="E18" s="290">
        <v>890.68974519000233</v>
      </c>
      <c r="F18" s="290">
        <v>914.24939174999872</v>
      </c>
      <c r="G18" s="290">
        <v>761.66660856999817</v>
      </c>
      <c r="H18" s="291">
        <v>1106.099894599997</v>
      </c>
      <c r="I18" s="293">
        <v>1.4904917113374475E-2</v>
      </c>
      <c r="J18" s="293">
        <v>1.2639465434230761E-2</v>
      </c>
      <c r="K18" s="293">
        <v>0.4522100380331231</v>
      </c>
    </row>
    <row r="19" spans="2:11" ht="14.25" customHeight="1" x14ac:dyDescent="0.3">
      <c r="B19" s="894" t="s">
        <v>436</v>
      </c>
      <c r="C19" s="895"/>
      <c r="D19" s="295">
        <v>8498.3302008300052</v>
      </c>
      <c r="E19" s="295">
        <v>9984.6333753100025</v>
      </c>
      <c r="F19" s="295">
        <v>8245.0942584699824</v>
      </c>
      <c r="G19" s="295">
        <v>5232.6432125200072</v>
      </c>
      <c r="H19" s="295">
        <v>10354.770695969954</v>
      </c>
      <c r="I19" s="297">
        <v>0.1395326043379152</v>
      </c>
      <c r="J19" s="297">
        <v>0.11832454458232093</v>
      </c>
      <c r="K19" s="297">
        <v>0.97887955960658024</v>
      </c>
    </row>
    <row r="20" spans="2:11" ht="14.25" customHeight="1" x14ac:dyDescent="0.3">
      <c r="B20" s="902" t="s">
        <v>437</v>
      </c>
      <c r="C20" s="289" t="s">
        <v>146</v>
      </c>
      <c r="D20" s="290">
        <v>989.10994488999972</v>
      </c>
      <c r="E20" s="290">
        <v>1098.1439062899992</v>
      </c>
      <c r="F20" s="290">
        <v>1061.9884677400014</v>
      </c>
      <c r="G20" s="290">
        <v>1061.8972212200003</v>
      </c>
      <c r="H20" s="291">
        <v>1686.0452223400014</v>
      </c>
      <c r="I20" s="293">
        <v>2.2719796296035939E-2</v>
      </c>
      <c r="J20" s="293">
        <v>1.9266533169703479E-2</v>
      </c>
      <c r="K20" s="293">
        <v>0.58776686542500345</v>
      </c>
    </row>
    <row r="21" spans="2:11" ht="14.25" customHeight="1" x14ac:dyDescent="0.3">
      <c r="B21" s="903"/>
      <c r="C21" s="289" t="s">
        <v>438</v>
      </c>
      <c r="D21" s="290">
        <v>284.20444981000003</v>
      </c>
      <c r="E21" s="290">
        <v>380.73526743999997</v>
      </c>
      <c r="F21" s="290">
        <v>456.30421592000016</v>
      </c>
      <c r="G21" s="290">
        <v>555.50952571000005</v>
      </c>
      <c r="H21" s="291">
        <v>687.49558806999994</v>
      </c>
      <c r="I21" s="293">
        <v>9.2641404325417408E-3</v>
      </c>
      <c r="J21" s="293">
        <v>7.8560505827905882E-3</v>
      </c>
      <c r="K21" s="293">
        <v>0.23759459784475823</v>
      </c>
    </row>
    <row r="22" spans="2:11" ht="14.25" customHeight="1" x14ac:dyDescent="0.3">
      <c r="B22" s="903"/>
      <c r="C22" s="289" t="s">
        <v>142</v>
      </c>
      <c r="D22" s="290">
        <v>424.79893227000008</v>
      </c>
      <c r="E22" s="290">
        <v>430.35327286000029</v>
      </c>
      <c r="F22" s="290">
        <v>411.60508913000018</v>
      </c>
      <c r="G22" s="290">
        <v>457.53187722000047</v>
      </c>
      <c r="H22" s="291">
        <v>591.33756593000032</v>
      </c>
      <c r="I22" s="293">
        <v>7.9683918688001048E-3</v>
      </c>
      <c r="J22" s="293">
        <v>6.7572474792046804E-3</v>
      </c>
      <c r="K22" s="293">
        <v>0.29245107362357725</v>
      </c>
    </row>
    <row r="23" spans="2:11" ht="14.25" customHeight="1" x14ac:dyDescent="0.3">
      <c r="B23" s="903"/>
      <c r="C23" s="289" t="s">
        <v>439</v>
      </c>
      <c r="D23" s="290">
        <v>196.89396172000031</v>
      </c>
      <c r="E23" s="290">
        <v>247.56236233000007</v>
      </c>
      <c r="F23" s="290">
        <v>228.49255639999998</v>
      </c>
      <c r="G23" s="290">
        <v>260.92618114000021</v>
      </c>
      <c r="H23" s="291">
        <v>386.53941742000001</v>
      </c>
      <c r="I23" s="293">
        <v>5.2086958924995206E-3</v>
      </c>
      <c r="J23" s="293">
        <v>4.4170075680321818E-3</v>
      </c>
      <c r="K23" s="293">
        <v>0.48141292579835793</v>
      </c>
    </row>
    <row r="24" spans="2:11" ht="14.25" customHeight="1" x14ac:dyDescent="0.3">
      <c r="B24" s="903"/>
      <c r="C24" s="289" t="s">
        <v>149</v>
      </c>
      <c r="D24" s="290">
        <v>213.13919392</v>
      </c>
      <c r="E24" s="290">
        <v>199.39705248999999</v>
      </c>
      <c r="F24" s="290">
        <v>208.24240574000001</v>
      </c>
      <c r="G24" s="290">
        <v>153.29996606999998</v>
      </c>
      <c r="H24" s="291">
        <v>278.11588071999989</v>
      </c>
      <c r="I24" s="293">
        <v>3.7476670690252786E-3</v>
      </c>
      <c r="J24" s="293">
        <v>3.1780457427331298E-3</v>
      </c>
      <c r="K24" s="293">
        <v>0.8141940135394834</v>
      </c>
    </row>
    <row r="25" spans="2:11" ht="14.25" customHeight="1" x14ac:dyDescent="0.3">
      <c r="B25" s="904"/>
      <c r="C25" s="289" t="s">
        <v>440</v>
      </c>
      <c r="D25" s="290">
        <v>1744.0222067500017</v>
      </c>
      <c r="E25" s="290">
        <v>1886.8158701199943</v>
      </c>
      <c r="F25" s="290">
        <v>1872.3830369200061</v>
      </c>
      <c r="G25" s="290">
        <v>2063.2683742199906</v>
      </c>
      <c r="H25" s="291">
        <v>2703.3866796199859</v>
      </c>
      <c r="I25" s="293">
        <v>3.6428675729788494E-2</v>
      </c>
      <c r="J25" s="293">
        <v>3.0891750970443291E-2</v>
      </c>
      <c r="K25" s="293">
        <v>0.31024481032041651</v>
      </c>
    </row>
    <row r="26" spans="2:11" ht="14.25" customHeight="1" x14ac:dyDescent="0.3">
      <c r="B26" s="894" t="s">
        <v>441</v>
      </c>
      <c r="C26" s="895"/>
      <c r="D26" s="295">
        <v>3852.1686893599813</v>
      </c>
      <c r="E26" s="295">
        <v>4243.0077315300123</v>
      </c>
      <c r="F26" s="295">
        <v>4239.0157718500004</v>
      </c>
      <c r="G26" s="295">
        <v>4552.4331455799929</v>
      </c>
      <c r="H26" s="295">
        <v>6332.9203541000124</v>
      </c>
      <c r="I26" s="297">
        <v>8.5337367288691415E-2</v>
      </c>
      <c r="J26" s="297">
        <v>7.2366635512907632E-2</v>
      </c>
      <c r="K26" s="297">
        <v>0.39110672284088643</v>
      </c>
    </row>
    <row r="27" spans="2:11" ht="14.25" customHeight="1" x14ac:dyDescent="0.3">
      <c r="B27" s="902" t="s">
        <v>442</v>
      </c>
      <c r="C27" s="289" t="s">
        <v>443</v>
      </c>
      <c r="D27" s="290">
        <v>974.24896631000092</v>
      </c>
      <c r="E27" s="290">
        <v>1147.3816045800043</v>
      </c>
      <c r="F27" s="290">
        <v>1004.7094594099996</v>
      </c>
      <c r="G27" s="290">
        <v>1251.5095615600007</v>
      </c>
      <c r="H27" s="291">
        <v>2132.4809672700035</v>
      </c>
      <c r="I27" s="293">
        <v>2.8735607170907791E-2</v>
      </c>
      <c r="J27" s="293">
        <v>2.4367979426226646E-2</v>
      </c>
      <c r="K27" s="293">
        <v>0.70392702762244674</v>
      </c>
    </row>
    <row r="28" spans="2:11" ht="14.25" customHeight="1" x14ac:dyDescent="0.3">
      <c r="B28" s="903"/>
      <c r="C28" s="289" t="s">
        <v>444</v>
      </c>
      <c r="D28" s="290">
        <v>1426.2884265200016</v>
      </c>
      <c r="E28" s="290">
        <v>1418.7696679000005</v>
      </c>
      <c r="F28" s="290">
        <v>1272.2185535499989</v>
      </c>
      <c r="G28" s="290">
        <v>1371.2665531300001</v>
      </c>
      <c r="H28" s="291">
        <v>1959.3652060000009</v>
      </c>
      <c r="I28" s="293">
        <v>2.6402837693806244E-2</v>
      </c>
      <c r="J28" s="293">
        <v>2.2389775928174573E-2</v>
      </c>
      <c r="K28" s="293">
        <v>0.42887260068265309</v>
      </c>
    </row>
    <row r="29" spans="2:11" ht="14.25" customHeight="1" x14ac:dyDescent="0.3">
      <c r="B29" s="903"/>
      <c r="C29" s="289" t="s">
        <v>445</v>
      </c>
      <c r="D29" s="290">
        <v>581.48258424999972</v>
      </c>
      <c r="E29" s="290">
        <v>563.06171573999984</v>
      </c>
      <c r="F29" s="290">
        <v>475.13604472000043</v>
      </c>
      <c r="G29" s="290">
        <v>436.81588458999971</v>
      </c>
      <c r="H29" s="291">
        <v>934.63441799999976</v>
      </c>
      <c r="I29" s="293">
        <v>1.2594385551980168E-2</v>
      </c>
      <c r="J29" s="293">
        <v>1.068011983151437E-2</v>
      </c>
      <c r="K29" s="293">
        <v>1.1396530002045555</v>
      </c>
    </row>
    <row r="30" spans="2:11" ht="14.25" customHeight="1" x14ac:dyDescent="0.3">
      <c r="B30" s="904"/>
      <c r="C30" s="289" t="s">
        <v>446</v>
      </c>
      <c r="D30" s="290">
        <v>76.15098079000002</v>
      </c>
      <c r="E30" s="290">
        <v>83.133779179999991</v>
      </c>
      <c r="F30" s="290">
        <v>78.262205010000059</v>
      </c>
      <c r="G30" s="290">
        <v>54.690658079999992</v>
      </c>
      <c r="H30" s="291">
        <v>97.396670079999907</v>
      </c>
      <c r="I30" s="293">
        <v>1.3124395922540595E-3</v>
      </c>
      <c r="J30" s="293">
        <v>1.1129572029572631E-3</v>
      </c>
      <c r="K30" s="293">
        <v>0.78086484052780514</v>
      </c>
    </row>
    <row r="31" spans="2:11" ht="14.25" customHeight="1" x14ac:dyDescent="0.3">
      <c r="B31" s="894" t="s">
        <v>447</v>
      </c>
      <c r="C31" s="895"/>
      <c r="D31" s="295">
        <v>3058.1709578699983</v>
      </c>
      <c r="E31" s="295">
        <v>3212.3467673999976</v>
      </c>
      <c r="F31" s="295">
        <v>2830.3262626899968</v>
      </c>
      <c r="G31" s="295">
        <v>3114.2826573599991</v>
      </c>
      <c r="H31" s="295">
        <v>5123.8772613500059</v>
      </c>
      <c r="I31" s="297">
        <v>6.9045270008948292E-2</v>
      </c>
      <c r="J31" s="297">
        <v>5.8550832388872875E-2</v>
      </c>
      <c r="K31" s="297">
        <v>0.64528330440421722</v>
      </c>
    </row>
    <row r="32" spans="2:11" ht="14.25" customHeight="1" x14ac:dyDescent="0.3">
      <c r="B32" s="896" t="s">
        <v>448</v>
      </c>
      <c r="C32" s="289" t="s">
        <v>449</v>
      </c>
      <c r="D32" s="290">
        <v>2428.9645708999742</v>
      </c>
      <c r="E32" s="290">
        <v>2674.64389199999</v>
      </c>
      <c r="F32" s="290">
        <v>2439.7195505100067</v>
      </c>
      <c r="G32" s="290">
        <v>1748.8560063000077</v>
      </c>
      <c r="H32" s="291">
        <v>2510.3459600100055</v>
      </c>
      <c r="I32" s="293">
        <v>3.3827413457420741E-2</v>
      </c>
      <c r="J32" s="293">
        <v>2.8685863857695903E-2</v>
      </c>
      <c r="K32" s="293">
        <v>0.43542175626057111</v>
      </c>
    </row>
    <row r="33" spans="1:11" ht="14.25" customHeight="1" x14ac:dyDescent="0.3">
      <c r="B33" s="898"/>
      <c r="C33" s="289" t="s">
        <v>450</v>
      </c>
      <c r="D33" s="290">
        <v>1044.3619949100007</v>
      </c>
      <c r="E33" s="290">
        <v>1013.9246897000016</v>
      </c>
      <c r="F33" s="290">
        <v>911.23872981999989</v>
      </c>
      <c r="G33" s="290">
        <v>631.53687633000015</v>
      </c>
      <c r="H33" s="291">
        <v>957.76216171000044</v>
      </c>
      <c r="I33" s="293">
        <v>1.2906036520124948E-2</v>
      </c>
      <c r="J33" s="293">
        <v>1.0944401853980356E-2</v>
      </c>
      <c r="K33" s="293">
        <v>0.51655777771167899</v>
      </c>
    </row>
    <row r="34" spans="1:11" ht="15" customHeight="1" x14ac:dyDescent="0.3">
      <c r="B34" s="894" t="s">
        <v>451</v>
      </c>
      <c r="C34" s="895"/>
      <c r="D34" s="295">
        <v>3473.3265658099908</v>
      </c>
      <c r="E34" s="295">
        <v>3688.5685817000099</v>
      </c>
      <c r="F34" s="295">
        <v>3350.95828032998</v>
      </c>
      <c r="G34" s="295">
        <v>2380.3928826300325</v>
      </c>
      <c r="H34" s="295">
        <v>3468.1081217200099</v>
      </c>
      <c r="I34" s="297">
        <v>4.6733449977545742E-2</v>
      </c>
      <c r="J34" s="297">
        <v>3.9630265711676306E-2</v>
      </c>
      <c r="K34" s="297">
        <v>0.45694777825423083</v>
      </c>
    </row>
    <row r="35" spans="1:11" ht="14.25" customHeight="1" x14ac:dyDescent="0.3">
      <c r="B35" s="896" t="s">
        <v>133</v>
      </c>
      <c r="C35" s="289" t="s">
        <v>452</v>
      </c>
      <c r="D35" s="290">
        <v>897.56257166000046</v>
      </c>
      <c r="E35" s="290">
        <v>1034.404416879999</v>
      </c>
      <c r="F35" s="290">
        <v>1073.3748374900013</v>
      </c>
      <c r="G35" s="290">
        <v>1119.2050853499982</v>
      </c>
      <c r="H35" s="291">
        <v>1316.6319398900007</v>
      </c>
      <c r="I35" s="293">
        <v>1.7741878494598996E-2</v>
      </c>
      <c r="J35" s="293">
        <v>1.5045226904991247E-2</v>
      </c>
      <c r="K35" s="293">
        <v>0.17639917574022035</v>
      </c>
    </row>
    <row r="36" spans="1:11" ht="14.25" customHeight="1" x14ac:dyDescent="0.3">
      <c r="B36" s="897"/>
      <c r="C36" s="289" t="s">
        <v>132</v>
      </c>
      <c r="D36" s="290">
        <v>360.2312295000001</v>
      </c>
      <c r="E36" s="290">
        <v>449.09079285000064</v>
      </c>
      <c r="F36" s="290">
        <v>443.53335403000034</v>
      </c>
      <c r="G36" s="290">
        <v>394.18926498000002</v>
      </c>
      <c r="H36" s="291">
        <v>652.49886371000036</v>
      </c>
      <c r="I36" s="293">
        <v>8.7925525783416059E-3</v>
      </c>
      <c r="J36" s="293">
        <v>7.4561410538058828E-3</v>
      </c>
      <c r="K36" s="293">
        <v>0.65529333667446821</v>
      </c>
    </row>
    <row r="37" spans="1:11" ht="14.25" customHeight="1" x14ac:dyDescent="0.3">
      <c r="B37" s="897"/>
      <c r="C37" s="289" t="s">
        <v>453</v>
      </c>
      <c r="D37" s="290">
        <v>407.88345100999982</v>
      </c>
      <c r="E37" s="290">
        <v>471.16043438999992</v>
      </c>
      <c r="F37" s="290">
        <v>351.37195242000007</v>
      </c>
      <c r="G37" s="290">
        <v>309.21522738999982</v>
      </c>
      <c r="H37" s="291">
        <v>560.85014627999988</v>
      </c>
      <c r="I37" s="293">
        <v>7.5575677966684893E-3</v>
      </c>
      <c r="J37" s="293">
        <v>6.4088660276501426E-3</v>
      </c>
      <c r="K37" s="293">
        <v>0.81378566318994294</v>
      </c>
    </row>
    <row r="38" spans="1:11" ht="14.25" customHeight="1" x14ac:dyDescent="0.3">
      <c r="B38" s="897"/>
      <c r="C38" s="289" t="s">
        <v>454</v>
      </c>
      <c r="D38" s="290">
        <v>186.51257289000014</v>
      </c>
      <c r="E38" s="290">
        <v>191.21600704000002</v>
      </c>
      <c r="F38" s="290">
        <v>221.99288108000002</v>
      </c>
      <c r="G38" s="290">
        <v>162.83048834000007</v>
      </c>
      <c r="H38" s="291">
        <v>270.65836284</v>
      </c>
      <c r="I38" s="293">
        <v>3.6471755253450365E-3</v>
      </c>
      <c r="J38" s="293">
        <v>3.0928282683173095E-3</v>
      </c>
      <c r="K38" s="293">
        <v>0.6622093663125832</v>
      </c>
    </row>
    <row r="39" spans="1:11" ht="14.25" customHeight="1" x14ac:dyDescent="0.3">
      <c r="B39" s="898"/>
      <c r="C39" s="289" t="s">
        <v>455</v>
      </c>
      <c r="D39" s="290">
        <v>104.75064844000005</v>
      </c>
      <c r="E39" s="290">
        <v>128.53344401999999</v>
      </c>
      <c r="F39" s="290">
        <v>126.63682387000001</v>
      </c>
      <c r="G39" s="290">
        <v>104.11395367000001</v>
      </c>
      <c r="H39" s="291">
        <v>144.13016298000002</v>
      </c>
      <c r="I39" s="293">
        <v>1.9421827479071711E-3</v>
      </c>
      <c r="J39" s="293">
        <v>1.6469834432762103E-3</v>
      </c>
      <c r="K39" s="293">
        <v>0.38435010773710054</v>
      </c>
    </row>
    <row r="40" spans="1:11" ht="14.25" customHeight="1" x14ac:dyDescent="0.3">
      <c r="B40" s="894" t="s">
        <v>130</v>
      </c>
      <c r="C40" s="895"/>
      <c r="D40" s="295">
        <v>1956.9404735000003</v>
      </c>
      <c r="E40" s="295">
        <v>2274.40509518</v>
      </c>
      <c r="F40" s="295">
        <v>2216.9098488900008</v>
      </c>
      <c r="G40" s="295">
        <v>2089.5540197300033</v>
      </c>
      <c r="H40" s="295">
        <v>2944.7694756999949</v>
      </c>
      <c r="I40" s="297">
        <v>3.9681357142861216E-2</v>
      </c>
      <c r="J40" s="297">
        <v>3.3650045698040726E-2</v>
      </c>
      <c r="K40" s="297">
        <v>0.40928133366970632</v>
      </c>
    </row>
    <row r="41" spans="1:11" ht="14.25" customHeight="1" x14ac:dyDescent="0.3">
      <c r="B41" s="899" t="s">
        <v>456</v>
      </c>
      <c r="C41" s="899"/>
      <c r="D41" s="290">
        <v>19008.765153690241</v>
      </c>
      <c r="E41" s="290">
        <v>22130.951705859909</v>
      </c>
      <c r="F41" s="290">
        <v>21047.134831550673</v>
      </c>
      <c r="G41" s="290">
        <v>19310.307903730183</v>
      </c>
      <c r="H41" s="291">
        <v>30669.712720220126</v>
      </c>
      <c r="I41" s="293">
        <v>0.41328050768072916</v>
      </c>
      <c r="J41" s="293">
        <v>0.3504645246758627</v>
      </c>
      <c r="K41" s="293">
        <v>0.58825601710346831</v>
      </c>
    </row>
    <row r="42" spans="1:11" ht="14.25" customHeight="1" x14ac:dyDescent="0.3">
      <c r="B42" s="900" t="s">
        <v>457</v>
      </c>
      <c r="C42" s="900"/>
      <c r="D42" s="308">
        <v>50507.314076899471</v>
      </c>
      <c r="E42" s="308">
        <v>57222.125327290618</v>
      </c>
      <c r="F42" s="308">
        <v>53721.751936018052</v>
      </c>
      <c r="G42" s="295">
        <v>48641.731982231278</v>
      </c>
      <c r="H42" s="295">
        <v>74210.402257619528</v>
      </c>
      <c r="I42" s="309">
        <v>1</v>
      </c>
      <c r="J42" s="309">
        <v>0.84800642218192013</v>
      </c>
      <c r="K42" s="297">
        <v>0.52565295752068275</v>
      </c>
    </row>
    <row r="43" spans="1:11" ht="14.25" customHeight="1" x14ac:dyDescent="0.3">
      <c r="B43" s="901" t="s">
        <v>416</v>
      </c>
      <c r="C43" s="901"/>
      <c r="D43" s="299">
        <v>59968.096403350595</v>
      </c>
      <c r="E43" s="299">
        <v>69200.54032369121</v>
      </c>
      <c r="F43" s="299">
        <v>64567.085852677825</v>
      </c>
      <c r="G43" s="299">
        <v>55851.238555429984</v>
      </c>
      <c r="H43" s="299">
        <v>87511.604059172329</v>
      </c>
      <c r="I43" s="310"/>
      <c r="J43" s="310">
        <v>1</v>
      </c>
      <c r="K43" s="301">
        <v>0.5668695327556752</v>
      </c>
    </row>
    <row r="44" spans="1:11" ht="14.25" customHeight="1" x14ac:dyDescent="0.3">
      <c r="B44" s="892" t="s">
        <v>458</v>
      </c>
      <c r="C44" s="892"/>
      <c r="D44" s="892"/>
      <c r="E44" s="892"/>
      <c r="F44" s="892"/>
      <c r="G44" s="892"/>
      <c r="H44" s="892"/>
      <c r="I44" s="892"/>
      <c r="J44" s="892"/>
      <c r="K44" s="892"/>
    </row>
    <row r="45" spans="1:11" ht="14.25" customHeight="1" x14ac:dyDescent="0.3">
      <c r="B45" s="893" t="s">
        <v>459</v>
      </c>
      <c r="C45" s="893"/>
      <c r="D45" s="893"/>
      <c r="E45" s="893"/>
      <c r="F45" s="893"/>
      <c r="G45" s="893"/>
      <c r="H45" s="893"/>
      <c r="I45" s="893"/>
      <c r="J45" s="893"/>
      <c r="K45" s="893"/>
    </row>
    <row r="46" spans="1:11" ht="14.25" customHeight="1" x14ac:dyDescent="0.3">
      <c r="A46" s="311"/>
    </row>
    <row r="47" spans="1:11" ht="14.25" customHeight="1" x14ac:dyDescent="0.3">
      <c r="A47" s="311"/>
    </row>
    <row r="48" spans="1:11" ht="14.25" customHeight="1" x14ac:dyDescent="0.3">
      <c r="A48" s="311"/>
    </row>
    <row r="49" spans="1:1" ht="14.25" customHeight="1" x14ac:dyDescent="0.3">
      <c r="A49" s="311"/>
    </row>
  </sheetData>
  <mergeCells count="20">
    <mergeCell ref="B32:B33"/>
    <mergeCell ref="B2:K2"/>
    <mergeCell ref="B3:K3"/>
    <mergeCell ref="B5:C5"/>
    <mergeCell ref="B6:B11"/>
    <mergeCell ref="B12:C12"/>
    <mergeCell ref="B13:B18"/>
    <mergeCell ref="B19:C19"/>
    <mergeCell ref="B20:B25"/>
    <mergeCell ref="B26:C26"/>
    <mergeCell ref="B27:B30"/>
    <mergeCell ref="B31:C31"/>
    <mergeCell ref="B44:K44"/>
    <mergeCell ref="B45:K45"/>
    <mergeCell ref="B34:C34"/>
    <mergeCell ref="B35:B39"/>
    <mergeCell ref="B40:C40"/>
    <mergeCell ref="B41:C41"/>
    <mergeCell ref="B42:C42"/>
    <mergeCell ref="B43:C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2"/>
  <sheetViews>
    <sheetView zoomScaleNormal="100" workbookViewId="0"/>
  </sheetViews>
  <sheetFormatPr baseColWidth="10" defaultColWidth="11.44140625" defaultRowHeight="14.4" x14ac:dyDescent="0.3"/>
  <cols>
    <col min="1" max="1" width="3.77734375" style="312" customWidth="1"/>
    <col min="2" max="2" width="18.109375" style="312" customWidth="1"/>
    <col min="3" max="3" width="29.44140625" style="312" customWidth="1"/>
    <col min="4" max="8" width="11.44140625" style="312"/>
    <col min="9" max="9" width="12.88671875" style="312" customWidth="1"/>
    <col min="10" max="16384" width="11.44140625" style="312"/>
  </cols>
  <sheetData>
    <row r="2" spans="2:9" x14ac:dyDescent="0.3">
      <c r="B2" s="230" t="s">
        <v>460</v>
      </c>
      <c r="D2" s="313"/>
      <c r="E2" s="313"/>
      <c r="F2" s="314"/>
      <c r="G2" s="313"/>
      <c r="H2" s="313"/>
    </row>
    <row r="3" spans="2:9" x14ac:dyDescent="0.3">
      <c r="B3" s="229" t="s">
        <v>63</v>
      </c>
      <c r="D3" s="313"/>
      <c r="E3" s="313"/>
      <c r="F3" s="314"/>
      <c r="G3" s="313"/>
      <c r="H3" s="313"/>
    </row>
    <row r="4" spans="2:9" x14ac:dyDescent="0.3">
      <c r="B4" s="315"/>
      <c r="D4" s="313"/>
      <c r="E4" s="313"/>
      <c r="F4" s="314"/>
      <c r="G4" s="313"/>
      <c r="H4" s="313"/>
    </row>
    <row r="5" spans="2:9" ht="22.5" customHeight="1" x14ac:dyDescent="0.3">
      <c r="B5" s="316" t="s">
        <v>211</v>
      </c>
      <c r="C5" s="316" t="s">
        <v>461</v>
      </c>
      <c r="D5" s="317">
        <v>2017</v>
      </c>
      <c r="E5" s="317">
        <v>2018</v>
      </c>
      <c r="F5" s="317">
        <v>2019</v>
      </c>
      <c r="G5" s="317">
        <v>2020</v>
      </c>
      <c r="H5" s="317">
        <v>2021</v>
      </c>
      <c r="I5" s="317" t="s">
        <v>15</v>
      </c>
    </row>
    <row r="6" spans="2:9" ht="12" customHeight="1" x14ac:dyDescent="0.3">
      <c r="B6" s="909" t="s">
        <v>462</v>
      </c>
      <c r="C6" s="318" t="s">
        <v>307</v>
      </c>
      <c r="D6" s="319">
        <v>44513.273549999998</v>
      </c>
      <c r="E6" s="319">
        <v>41930.665089999995</v>
      </c>
      <c r="F6" s="319">
        <v>151613.30147000001</v>
      </c>
      <c r="G6" s="319">
        <v>256475.02560000005</v>
      </c>
      <c r="H6" s="320">
        <v>398491.78561999975</v>
      </c>
      <c r="I6" s="321">
        <v>0.55372549310703589</v>
      </c>
    </row>
    <row r="7" spans="2:9" ht="12" customHeight="1" x14ac:dyDescent="0.3">
      <c r="B7" s="910"/>
      <c r="C7" s="318" t="s">
        <v>306</v>
      </c>
      <c r="D7" s="319">
        <v>289886.15017999994</v>
      </c>
      <c r="E7" s="319">
        <v>322593.27982</v>
      </c>
      <c r="F7" s="319">
        <v>243496.53814000002</v>
      </c>
      <c r="G7" s="319">
        <v>143088.41810000001</v>
      </c>
      <c r="H7" s="320">
        <v>214300.64071999997</v>
      </c>
      <c r="I7" s="321">
        <v>0.49767985114093549</v>
      </c>
    </row>
    <row r="8" spans="2:9" ht="12" customHeight="1" x14ac:dyDescent="0.3">
      <c r="B8" s="910"/>
      <c r="C8" s="318" t="s">
        <v>305</v>
      </c>
      <c r="D8" s="319">
        <v>665.58886000000007</v>
      </c>
      <c r="E8" s="319">
        <v>5356.1482500000002</v>
      </c>
      <c r="F8" s="319">
        <v>23034.965390000001</v>
      </c>
      <c r="G8" s="319">
        <v>98499.818799999979</v>
      </c>
      <c r="H8" s="320">
        <v>148540.29622999998</v>
      </c>
      <c r="I8" s="321">
        <v>0.50802608613529765</v>
      </c>
    </row>
    <row r="9" spans="2:9" ht="12" customHeight="1" x14ac:dyDescent="0.3">
      <c r="B9" s="911"/>
      <c r="C9" s="318" t="s">
        <v>303</v>
      </c>
      <c r="D9" s="319">
        <v>5.2999999999999999E-2</v>
      </c>
      <c r="E9" s="319">
        <v>2.2160000000000002</v>
      </c>
      <c r="F9" s="319">
        <v>0.34460000000000002</v>
      </c>
      <c r="G9" s="319">
        <v>0</v>
      </c>
      <c r="H9" s="320">
        <v>2.629</v>
      </c>
      <c r="I9" s="321" t="s">
        <v>56</v>
      </c>
    </row>
    <row r="10" spans="2:9" ht="12" customHeight="1" x14ac:dyDescent="0.3">
      <c r="B10" s="912" t="s">
        <v>302</v>
      </c>
      <c r="C10" s="913"/>
      <c r="D10" s="322">
        <v>335065.06558999995</v>
      </c>
      <c r="E10" s="322">
        <v>369882.30916</v>
      </c>
      <c r="F10" s="322">
        <v>418145.14960000006</v>
      </c>
      <c r="G10" s="322">
        <v>498063.26250000007</v>
      </c>
      <c r="H10" s="322">
        <v>761335.35156999971</v>
      </c>
      <c r="I10" s="323">
        <v>0.52859166473857244</v>
      </c>
    </row>
    <row r="11" spans="2:9" ht="12" customHeight="1" x14ac:dyDescent="0.3">
      <c r="B11" s="909" t="s">
        <v>301</v>
      </c>
      <c r="C11" s="318" t="s">
        <v>298</v>
      </c>
      <c r="D11" s="319">
        <v>177140.56880000004</v>
      </c>
      <c r="E11" s="319">
        <v>166084.40712000031</v>
      </c>
      <c r="F11" s="319">
        <v>227302.08209999983</v>
      </c>
      <c r="G11" s="319">
        <v>244333.8735400002</v>
      </c>
      <c r="H11" s="320">
        <v>241393.09249000024</v>
      </c>
      <c r="I11" s="321">
        <v>-1.2035912202400856E-2</v>
      </c>
    </row>
    <row r="12" spans="2:9" ht="12" customHeight="1" x14ac:dyDescent="0.3">
      <c r="B12" s="910"/>
      <c r="C12" s="318" t="s">
        <v>297</v>
      </c>
      <c r="D12" s="319">
        <v>2728.6010699999997</v>
      </c>
      <c r="E12" s="319">
        <v>930.56399999999996</v>
      </c>
      <c r="F12" s="319">
        <v>46.43</v>
      </c>
      <c r="G12" s="319">
        <v>60.488999999999997</v>
      </c>
      <c r="H12" s="320">
        <v>458.52672000000001</v>
      </c>
      <c r="I12" s="321">
        <v>6.5803322918216542</v>
      </c>
    </row>
    <row r="13" spans="2:9" ht="12" customHeight="1" x14ac:dyDescent="0.3">
      <c r="B13" s="910"/>
      <c r="C13" s="318" t="s">
        <v>300</v>
      </c>
      <c r="D13" s="319">
        <v>254085.34</v>
      </c>
      <c r="E13" s="319">
        <v>0</v>
      </c>
      <c r="F13" s="319">
        <v>161645.65</v>
      </c>
      <c r="G13" s="319">
        <v>0</v>
      </c>
      <c r="H13" s="320">
        <v>0</v>
      </c>
      <c r="I13" s="321" t="s">
        <v>56</v>
      </c>
    </row>
    <row r="14" spans="2:9" ht="12" customHeight="1" x14ac:dyDescent="0.3">
      <c r="B14" s="910"/>
      <c r="C14" s="318" t="s">
        <v>463</v>
      </c>
      <c r="D14" s="319">
        <v>7.3989400000000005</v>
      </c>
      <c r="E14" s="319">
        <v>0</v>
      </c>
      <c r="F14" s="319">
        <v>66.374399999999994</v>
      </c>
      <c r="G14" s="319">
        <v>1.6120000000000001</v>
      </c>
      <c r="H14" s="320">
        <v>0</v>
      </c>
      <c r="I14" s="321">
        <v>-1</v>
      </c>
    </row>
    <row r="15" spans="2:9" ht="12" customHeight="1" x14ac:dyDescent="0.3">
      <c r="B15" s="910"/>
      <c r="C15" s="318" t="s">
        <v>299</v>
      </c>
      <c r="D15" s="319">
        <v>0</v>
      </c>
      <c r="E15" s="319">
        <v>3.9661</v>
      </c>
      <c r="F15" s="319">
        <v>0</v>
      </c>
      <c r="G15" s="319">
        <v>0</v>
      </c>
      <c r="H15" s="320">
        <v>0</v>
      </c>
      <c r="I15" s="321" t="s">
        <v>56</v>
      </c>
    </row>
    <row r="16" spans="2:9" ht="12" customHeight="1" x14ac:dyDescent="0.3">
      <c r="B16" s="911"/>
      <c r="C16" s="318" t="s">
        <v>296</v>
      </c>
      <c r="D16" s="319">
        <v>13.479479999999997</v>
      </c>
      <c r="E16" s="319">
        <v>9.5654000000000003</v>
      </c>
      <c r="F16" s="319">
        <v>18.991589999999999</v>
      </c>
      <c r="G16" s="319">
        <v>18.106489999999997</v>
      </c>
      <c r="H16" s="320">
        <v>82.752850000000009</v>
      </c>
      <c r="I16" s="321">
        <v>3.5703419050296343</v>
      </c>
    </row>
    <row r="17" spans="2:9" ht="12" customHeight="1" x14ac:dyDescent="0.3">
      <c r="B17" s="912" t="s">
        <v>295</v>
      </c>
      <c r="C17" s="913"/>
      <c r="D17" s="322">
        <v>433975.38829000003</v>
      </c>
      <c r="E17" s="322">
        <v>167028.5026200003</v>
      </c>
      <c r="F17" s="322">
        <v>389079.5280899998</v>
      </c>
      <c r="G17" s="322">
        <v>244414.0810300002</v>
      </c>
      <c r="H17" s="322">
        <v>241934.37206000023</v>
      </c>
      <c r="I17" s="323">
        <v>-1.0145524183999898E-2</v>
      </c>
    </row>
    <row r="18" spans="2:9" ht="12" customHeight="1" x14ac:dyDescent="0.3">
      <c r="B18" s="909" t="s">
        <v>294</v>
      </c>
      <c r="C18" s="318" t="s">
        <v>289</v>
      </c>
      <c r="D18" s="319">
        <v>6432176.2953399997</v>
      </c>
      <c r="E18" s="319">
        <v>8872426.2752799988</v>
      </c>
      <c r="F18" s="319">
        <v>10005002.839820003</v>
      </c>
      <c r="G18" s="319">
        <v>10073939.354510002</v>
      </c>
      <c r="H18" s="320">
        <v>11324465.687950002</v>
      </c>
      <c r="I18" s="321">
        <v>0.12413478872891481</v>
      </c>
    </row>
    <row r="19" spans="2:9" ht="12" customHeight="1" x14ac:dyDescent="0.3">
      <c r="B19" s="910"/>
      <c r="C19" s="318" t="s">
        <v>291</v>
      </c>
      <c r="D19" s="319">
        <v>1466510.1029999999</v>
      </c>
      <c r="E19" s="319">
        <v>1265399.8999999999</v>
      </c>
      <c r="F19" s="319">
        <v>622479.4</v>
      </c>
      <c r="G19" s="319">
        <v>717593.7</v>
      </c>
      <c r="H19" s="320">
        <v>1105628.9276799997</v>
      </c>
      <c r="I19" s="321">
        <v>0.54074503117850647</v>
      </c>
    </row>
    <row r="20" spans="2:9" ht="12" customHeight="1" x14ac:dyDescent="0.3">
      <c r="B20" s="910"/>
      <c r="C20" s="318" t="s">
        <v>203</v>
      </c>
      <c r="D20" s="319">
        <v>674490.14795999951</v>
      </c>
      <c r="E20" s="319">
        <v>752982.42066000088</v>
      </c>
      <c r="F20" s="319">
        <v>803422.4765399996</v>
      </c>
      <c r="G20" s="319">
        <v>583461.41843000008</v>
      </c>
      <c r="H20" s="320">
        <v>675388.8612200002</v>
      </c>
      <c r="I20" s="321">
        <v>0.15755530680565299</v>
      </c>
    </row>
    <row r="21" spans="2:9" ht="12" customHeight="1" x14ac:dyDescent="0.3">
      <c r="B21" s="910"/>
      <c r="C21" s="318" t="s">
        <v>292</v>
      </c>
      <c r="D21" s="319">
        <v>1743770.9423100026</v>
      </c>
      <c r="E21" s="319">
        <v>1005758.7297399997</v>
      </c>
      <c r="F21" s="319">
        <v>689430.19267999998</v>
      </c>
      <c r="G21" s="319">
        <v>611127.01771000051</v>
      </c>
      <c r="H21" s="320">
        <v>534103.98769999971</v>
      </c>
      <c r="I21" s="321">
        <v>-0.12603440492390527</v>
      </c>
    </row>
    <row r="22" spans="2:9" ht="12" customHeight="1" x14ac:dyDescent="0.3">
      <c r="B22" s="910"/>
      <c r="C22" s="318" t="s">
        <v>464</v>
      </c>
      <c r="D22" s="319">
        <v>36937.314769999997</v>
      </c>
      <c r="E22" s="319">
        <v>42979.421139999999</v>
      </c>
      <c r="F22" s="319">
        <v>46408.062429999984</v>
      </c>
      <c r="G22" s="319">
        <v>34078.875039999999</v>
      </c>
      <c r="H22" s="320">
        <v>57969.346959999988</v>
      </c>
      <c r="I22" s="321">
        <v>0.70103464072562849</v>
      </c>
    </row>
    <row r="23" spans="2:9" ht="12" customHeight="1" x14ac:dyDescent="0.3">
      <c r="B23" s="910"/>
      <c r="C23" s="318" t="s">
        <v>288</v>
      </c>
      <c r="D23" s="319">
        <v>3412.0291699999998</v>
      </c>
      <c r="E23" s="319">
        <v>5123.6046399999996</v>
      </c>
      <c r="F23" s="319">
        <v>11663.018</v>
      </c>
      <c r="G23" s="319">
        <v>8380.8227599999991</v>
      </c>
      <c r="H23" s="320">
        <v>29200.718800000006</v>
      </c>
      <c r="I23" s="321">
        <v>2.4842305625850045</v>
      </c>
    </row>
    <row r="24" spans="2:9" ht="12" customHeight="1" x14ac:dyDescent="0.3">
      <c r="B24" s="910"/>
      <c r="C24" s="318" t="s">
        <v>286</v>
      </c>
      <c r="D24" s="319">
        <v>587.49860000000001</v>
      </c>
      <c r="E24" s="319">
        <v>96.984200000000001</v>
      </c>
      <c r="F24" s="319">
        <v>8.6473999999999993</v>
      </c>
      <c r="G24" s="319">
        <v>41.548000000000002</v>
      </c>
      <c r="H24" s="320">
        <v>2.9000000000000001E-2</v>
      </c>
      <c r="I24" s="321">
        <v>-0.99930201213054781</v>
      </c>
    </row>
    <row r="25" spans="2:9" ht="12" customHeight="1" x14ac:dyDescent="0.3">
      <c r="B25" s="910"/>
      <c r="C25" s="318" t="s">
        <v>290</v>
      </c>
      <c r="D25" s="319">
        <v>117107.933</v>
      </c>
      <c r="E25" s="319">
        <v>65.024270000000001</v>
      </c>
      <c r="F25" s="319">
        <v>6.4200000000000004E-3</v>
      </c>
      <c r="G25" s="319">
        <v>0</v>
      </c>
      <c r="H25" s="320">
        <v>0</v>
      </c>
      <c r="I25" s="321" t="s">
        <v>56</v>
      </c>
    </row>
    <row r="26" spans="2:9" ht="12" customHeight="1" x14ac:dyDescent="0.3">
      <c r="B26" s="910"/>
      <c r="C26" s="318" t="s">
        <v>293</v>
      </c>
      <c r="D26" s="319">
        <v>0</v>
      </c>
      <c r="E26" s="319">
        <v>0</v>
      </c>
      <c r="F26" s="319">
        <v>10.28</v>
      </c>
      <c r="G26" s="319">
        <v>0</v>
      </c>
      <c r="H26" s="320">
        <v>0</v>
      </c>
      <c r="I26" s="321" t="s">
        <v>56</v>
      </c>
    </row>
    <row r="27" spans="2:9" ht="12" customHeight="1" x14ac:dyDescent="0.3">
      <c r="B27" s="910"/>
      <c r="C27" s="318" t="s">
        <v>465</v>
      </c>
      <c r="D27" s="319">
        <v>0</v>
      </c>
      <c r="E27" s="319">
        <v>0</v>
      </c>
      <c r="F27" s="319">
        <v>567.22500000000002</v>
      </c>
      <c r="G27" s="319">
        <v>0</v>
      </c>
      <c r="H27" s="320">
        <v>0</v>
      </c>
      <c r="I27" s="321" t="s">
        <v>56</v>
      </c>
    </row>
    <row r="28" spans="2:9" ht="12" customHeight="1" x14ac:dyDescent="0.3">
      <c r="B28" s="910"/>
      <c r="C28" s="318" t="s">
        <v>284</v>
      </c>
      <c r="D28" s="319">
        <v>0</v>
      </c>
      <c r="E28" s="319">
        <v>0</v>
      </c>
      <c r="F28" s="319">
        <v>51.72</v>
      </c>
      <c r="G28" s="319">
        <v>0</v>
      </c>
      <c r="H28" s="320">
        <v>0</v>
      </c>
      <c r="I28" s="321" t="s">
        <v>56</v>
      </c>
    </row>
    <row r="29" spans="2:9" ht="12" customHeight="1" x14ac:dyDescent="0.3">
      <c r="B29" s="911"/>
      <c r="C29" s="324" t="s">
        <v>283</v>
      </c>
      <c r="D29" s="319">
        <v>175.87116000000009</v>
      </c>
      <c r="E29" s="319">
        <v>187.33064000000002</v>
      </c>
      <c r="F29" s="319">
        <v>2419.8209899999988</v>
      </c>
      <c r="G29" s="319">
        <v>1548.0499999999977</v>
      </c>
      <c r="H29" s="320">
        <v>2118.7802499999998</v>
      </c>
      <c r="I29" s="321">
        <v>0.36867688382158392</v>
      </c>
    </row>
    <row r="30" spans="2:9" ht="12" customHeight="1" x14ac:dyDescent="0.3">
      <c r="B30" s="920" t="s">
        <v>282</v>
      </c>
      <c r="C30" s="921"/>
      <c r="D30" s="322">
        <v>10475168.135310005</v>
      </c>
      <c r="E30" s="322">
        <v>11945019.690569999</v>
      </c>
      <c r="F30" s="322">
        <v>12181463.68928</v>
      </c>
      <c r="G30" s="322">
        <v>12030170.786450004</v>
      </c>
      <c r="H30" s="322">
        <v>13728876.339560002</v>
      </c>
      <c r="I30" s="323">
        <v>0.14120377700899378</v>
      </c>
    </row>
    <row r="31" spans="2:9" ht="12" customHeight="1" x14ac:dyDescent="0.3">
      <c r="B31" s="909" t="s">
        <v>281</v>
      </c>
      <c r="C31" s="318" t="s">
        <v>279</v>
      </c>
      <c r="D31" s="319">
        <v>1089410.5828300002</v>
      </c>
      <c r="E31" s="319">
        <v>1502575.9210099999</v>
      </c>
      <c r="F31" s="319">
        <v>1602072.4886100001</v>
      </c>
      <c r="G31" s="319">
        <v>1881630.08152</v>
      </c>
      <c r="H31" s="320">
        <v>1774163.0175999999</v>
      </c>
      <c r="I31" s="321">
        <v>-5.711381050689146E-2</v>
      </c>
    </row>
    <row r="32" spans="2:9" ht="12" customHeight="1" x14ac:dyDescent="0.3">
      <c r="B32" s="910"/>
      <c r="C32" s="318" t="s">
        <v>280</v>
      </c>
      <c r="D32" s="319">
        <v>324082.84609000001</v>
      </c>
      <c r="E32" s="319">
        <v>366341.09232999996</v>
      </c>
      <c r="F32" s="319">
        <v>322129.19319999998</v>
      </c>
      <c r="G32" s="319">
        <v>340692.53746999998</v>
      </c>
      <c r="H32" s="320">
        <v>400842.24821999995</v>
      </c>
      <c r="I32" s="321">
        <v>0.17655130105483008</v>
      </c>
    </row>
    <row r="33" spans="2:9" ht="12" customHeight="1" x14ac:dyDescent="0.3">
      <c r="B33" s="910"/>
      <c r="C33" s="318" t="s">
        <v>278</v>
      </c>
      <c r="D33" s="319">
        <v>270984.72115999996</v>
      </c>
      <c r="E33" s="319">
        <v>270761.54430000001</v>
      </c>
      <c r="F33" s="319">
        <v>310448.75849000004</v>
      </c>
      <c r="G33" s="319">
        <v>216947.63990000001</v>
      </c>
      <c r="H33" s="320">
        <v>293911.51605000003</v>
      </c>
      <c r="I33" s="321">
        <v>0.35475784011974421</v>
      </c>
    </row>
    <row r="34" spans="2:9" ht="12" customHeight="1" x14ac:dyDescent="0.3">
      <c r="B34" s="910"/>
      <c r="C34" s="318" t="s">
        <v>466</v>
      </c>
      <c r="D34" s="319">
        <v>14.848319999999999</v>
      </c>
      <c r="E34" s="319">
        <v>11.9055</v>
      </c>
      <c r="F34" s="319">
        <v>29.358550000000001</v>
      </c>
      <c r="G34" s="319">
        <v>52.329229999999995</v>
      </c>
      <c r="H34" s="320">
        <v>98.13</v>
      </c>
      <c r="I34" s="321">
        <v>0.8752425747521988</v>
      </c>
    </row>
    <row r="35" spans="2:9" ht="12" customHeight="1" x14ac:dyDescent="0.3">
      <c r="B35" s="911"/>
      <c r="C35" s="324" t="s">
        <v>467</v>
      </c>
      <c r="D35" s="319">
        <v>0</v>
      </c>
      <c r="E35" s="319">
        <v>0</v>
      </c>
      <c r="F35" s="319">
        <v>0</v>
      </c>
      <c r="G35" s="319">
        <v>0</v>
      </c>
      <c r="H35" s="320">
        <v>4.4000000000000003E-3</v>
      </c>
      <c r="I35" s="321" t="s">
        <v>56</v>
      </c>
    </row>
    <row r="36" spans="2:9" ht="12" customHeight="1" x14ac:dyDescent="0.3">
      <c r="B36" s="920" t="s">
        <v>277</v>
      </c>
      <c r="C36" s="921"/>
      <c r="D36" s="322">
        <v>1684492.9984000004</v>
      </c>
      <c r="E36" s="322">
        <v>2139690.4631399997</v>
      </c>
      <c r="F36" s="322">
        <v>2234679.7988499999</v>
      </c>
      <c r="G36" s="322">
        <v>2439322.5881199995</v>
      </c>
      <c r="H36" s="322">
        <v>2469014.9162699999</v>
      </c>
      <c r="I36" s="323">
        <v>1.2172366334247115E-2</v>
      </c>
    </row>
    <row r="37" spans="2:9" ht="12" customHeight="1" x14ac:dyDescent="0.3">
      <c r="B37" s="909" t="s">
        <v>276</v>
      </c>
      <c r="C37" s="318" t="s">
        <v>201</v>
      </c>
      <c r="D37" s="319">
        <v>109209.0091</v>
      </c>
      <c r="E37" s="319">
        <v>145006.24554</v>
      </c>
      <c r="F37" s="319">
        <v>166088.03769999999</v>
      </c>
      <c r="G37" s="319">
        <v>88092.350999999995</v>
      </c>
      <c r="H37" s="320">
        <v>125369.33622999999</v>
      </c>
      <c r="I37" s="321">
        <v>0.42315802458263363</v>
      </c>
    </row>
    <row r="38" spans="2:9" ht="12" customHeight="1" x14ac:dyDescent="0.3">
      <c r="B38" s="910"/>
      <c r="C38" s="318" t="s">
        <v>275</v>
      </c>
      <c r="D38" s="319">
        <v>55828.620069999997</v>
      </c>
      <c r="E38" s="319">
        <v>55661.007090000006</v>
      </c>
      <c r="F38" s="319">
        <v>56968.295910000001</v>
      </c>
      <c r="G38" s="319">
        <v>43993.31</v>
      </c>
      <c r="H38" s="320">
        <v>58978.897819999998</v>
      </c>
      <c r="I38" s="321">
        <v>0.34063333311360289</v>
      </c>
    </row>
    <row r="39" spans="2:9" ht="12" customHeight="1" x14ac:dyDescent="0.3">
      <c r="B39" s="911"/>
      <c r="C39" s="324" t="s">
        <v>274</v>
      </c>
      <c r="D39" s="319">
        <v>0</v>
      </c>
      <c r="E39" s="319">
        <v>0</v>
      </c>
      <c r="F39" s="319">
        <v>0</v>
      </c>
      <c r="G39" s="319">
        <v>0</v>
      </c>
      <c r="H39" s="320">
        <v>9.14</v>
      </c>
      <c r="I39" s="321" t="s">
        <v>56</v>
      </c>
    </row>
    <row r="40" spans="2:9" ht="12" customHeight="1" x14ac:dyDescent="0.3">
      <c r="B40" s="920" t="s">
        <v>273</v>
      </c>
      <c r="C40" s="921"/>
      <c r="D40" s="322">
        <v>165037.62917</v>
      </c>
      <c r="E40" s="322">
        <v>200667.25263</v>
      </c>
      <c r="F40" s="322">
        <v>223056.33360999997</v>
      </c>
      <c r="G40" s="322">
        <v>132085.66099999999</v>
      </c>
      <c r="H40" s="322">
        <v>184357.37404999998</v>
      </c>
      <c r="I40" s="323">
        <v>0.39574101120635641</v>
      </c>
    </row>
    <row r="41" spans="2:9" ht="12" customHeight="1" x14ac:dyDescent="0.3">
      <c r="B41" s="909" t="s">
        <v>272</v>
      </c>
      <c r="C41" s="318" t="s">
        <v>271</v>
      </c>
      <c r="D41" s="319">
        <v>9959504.4331399519</v>
      </c>
      <c r="E41" s="319">
        <v>13531428.89811999</v>
      </c>
      <c r="F41" s="319">
        <v>11532291.394769983</v>
      </c>
      <c r="G41" s="319">
        <v>11190530.224859999</v>
      </c>
      <c r="H41" s="320">
        <v>13657056.033089923</v>
      </c>
      <c r="I41" s="321">
        <v>0.22041188028342784</v>
      </c>
    </row>
    <row r="42" spans="2:9" ht="12" customHeight="1" x14ac:dyDescent="0.3">
      <c r="B42" s="910"/>
      <c r="C42" s="318" t="s">
        <v>267</v>
      </c>
      <c r="D42" s="319">
        <v>10168034.875259997</v>
      </c>
      <c r="E42" s="319">
        <v>9168380.7548500001</v>
      </c>
      <c r="F42" s="319">
        <v>7764514.9222500017</v>
      </c>
      <c r="G42" s="319">
        <v>6647507.0025999993</v>
      </c>
      <c r="H42" s="320">
        <v>7065989.2009000015</v>
      </c>
      <c r="I42" s="321">
        <v>6.2953254225429633E-2</v>
      </c>
    </row>
    <row r="43" spans="2:9" ht="12" customHeight="1" x14ac:dyDescent="0.3">
      <c r="B43" s="910"/>
      <c r="C43" s="318" t="s">
        <v>200</v>
      </c>
      <c r="D43" s="319">
        <v>6724155.8252400262</v>
      </c>
      <c r="E43" s="319">
        <v>4408212.6139600044</v>
      </c>
      <c r="F43" s="319">
        <v>4065661.0267700092</v>
      </c>
      <c r="G43" s="319">
        <v>3583410.5823700116</v>
      </c>
      <c r="H43" s="320">
        <v>4497996.7575100195</v>
      </c>
      <c r="I43" s="321">
        <v>0.25522784903289386</v>
      </c>
    </row>
    <row r="44" spans="2:9" ht="12" customHeight="1" x14ac:dyDescent="0.3">
      <c r="B44" s="910"/>
      <c r="C44" s="318" t="s">
        <v>268</v>
      </c>
      <c r="D44" s="319">
        <v>51804.235819999994</v>
      </c>
      <c r="E44" s="319">
        <v>38593.760689999988</v>
      </c>
      <c r="F44" s="319">
        <v>605507.12755000091</v>
      </c>
      <c r="G44" s="319">
        <v>2330497.5133300037</v>
      </c>
      <c r="H44" s="320">
        <v>3850290.1932599982</v>
      </c>
      <c r="I44" s="321">
        <v>0.65213228988105265</v>
      </c>
    </row>
    <row r="45" spans="2:9" ht="12" customHeight="1" x14ac:dyDescent="0.3">
      <c r="B45" s="911"/>
      <c r="C45" s="318" t="s">
        <v>269</v>
      </c>
      <c r="D45" s="319">
        <v>2957223.9070699997</v>
      </c>
      <c r="E45" s="319">
        <v>2961103.2930000001</v>
      </c>
      <c r="F45" s="319">
        <v>2610325.84283</v>
      </c>
      <c r="G45" s="319">
        <v>2504517.3510299996</v>
      </c>
      <c r="H45" s="320">
        <v>2825032.9138200008</v>
      </c>
      <c r="I45" s="321">
        <v>0.12797498194939116</v>
      </c>
    </row>
    <row r="46" spans="2:9" ht="12" customHeight="1" x14ac:dyDescent="0.3">
      <c r="B46" s="912" t="s">
        <v>266</v>
      </c>
      <c r="C46" s="913"/>
      <c r="D46" s="322">
        <v>29860723.276529975</v>
      </c>
      <c r="E46" s="322">
        <v>30107719.320619997</v>
      </c>
      <c r="F46" s="322">
        <v>26578300.314169995</v>
      </c>
      <c r="G46" s="322">
        <v>26256462.674190015</v>
      </c>
      <c r="H46" s="322">
        <v>31896365.098579947</v>
      </c>
      <c r="I46" s="323">
        <v>0.2148005424178456</v>
      </c>
    </row>
    <row r="47" spans="2:9" ht="12" customHeight="1" x14ac:dyDescent="0.3">
      <c r="B47" s="325" t="s">
        <v>265</v>
      </c>
      <c r="C47" s="318" t="s">
        <v>468</v>
      </c>
      <c r="D47" s="319">
        <v>120035.19332000407</v>
      </c>
      <c r="E47" s="319">
        <v>206718.54027999987</v>
      </c>
      <c r="F47" s="319">
        <v>492852.40498001105</v>
      </c>
      <c r="G47" s="319">
        <v>372634.72046999948</v>
      </c>
      <c r="H47" s="320">
        <v>431691.53871999111</v>
      </c>
      <c r="I47" s="321">
        <v>0.15848447556229872</v>
      </c>
    </row>
    <row r="48" spans="2:9" ht="12" customHeight="1" x14ac:dyDescent="0.3">
      <c r="B48" s="912" t="s">
        <v>263</v>
      </c>
      <c r="C48" s="913"/>
      <c r="D48" s="322">
        <v>120035.19332000407</v>
      </c>
      <c r="E48" s="322">
        <v>206718.54027999987</v>
      </c>
      <c r="F48" s="322">
        <v>492852.40498001105</v>
      </c>
      <c r="G48" s="322">
        <v>372634.72046999948</v>
      </c>
      <c r="H48" s="322">
        <v>431691.53871999111</v>
      </c>
      <c r="I48" s="323">
        <v>0.15848447556229867</v>
      </c>
    </row>
    <row r="49" spans="2:9" ht="12" customHeight="1" x14ac:dyDescent="0.3">
      <c r="B49" s="326" t="s">
        <v>198</v>
      </c>
      <c r="C49" s="324" t="s">
        <v>469</v>
      </c>
      <c r="D49" s="319">
        <v>0</v>
      </c>
      <c r="E49" s="319">
        <v>0</v>
      </c>
      <c r="F49" s="319">
        <v>1128.8</v>
      </c>
      <c r="G49" s="319">
        <v>2342.5252999999998</v>
      </c>
      <c r="H49" s="320">
        <v>1187.2</v>
      </c>
      <c r="I49" s="321">
        <v>-0.49319650891283862</v>
      </c>
    </row>
    <row r="50" spans="2:9" ht="12" customHeight="1" x14ac:dyDescent="0.3">
      <c r="B50" s="922" t="s">
        <v>261</v>
      </c>
      <c r="C50" s="923"/>
      <c r="D50" s="322">
        <v>0</v>
      </c>
      <c r="E50" s="322">
        <v>0</v>
      </c>
      <c r="F50" s="322">
        <v>1128.8</v>
      </c>
      <c r="G50" s="322">
        <v>2342.5252999999998</v>
      </c>
      <c r="H50" s="322">
        <v>1187.2</v>
      </c>
      <c r="I50" s="323">
        <v>-0.49319650891283856</v>
      </c>
    </row>
    <row r="51" spans="2:9" ht="12" customHeight="1" x14ac:dyDescent="0.3">
      <c r="B51" s="909" t="s">
        <v>260</v>
      </c>
      <c r="C51" s="318" t="s">
        <v>256</v>
      </c>
      <c r="D51" s="319">
        <v>4138107.2152699991</v>
      </c>
      <c r="E51" s="319">
        <v>5932819.6493999995</v>
      </c>
      <c r="F51" s="319">
        <v>5974320.3787299981</v>
      </c>
      <c r="G51" s="319">
        <v>5161826.4824399995</v>
      </c>
      <c r="H51" s="320">
        <v>8585581.8524699993</v>
      </c>
      <c r="I51" s="321">
        <v>0.66328370038730711</v>
      </c>
    </row>
    <row r="52" spans="2:9" ht="12" customHeight="1" x14ac:dyDescent="0.3">
      <c r="B52" s="910"/>
      <c r="C52" s="318" t="s">
        <v>259</v>
      </c>
      <c r="D52" s="319">
        <v>2919281.2244000006</v>
      </c>
      <c r="E52" s="319">
        <v>3281873.2227199986</v>
      </c>
      <c r="F52" s="319">
        <v>3027661.6387099973</v>
      </c>
      <c r="G52" s="319">
        <v>2941903.9864700013</v>
      </c>
      <c r="H52" s="320">
        <v>3018162.1952299946</v>
      </c>
      <c r="I52" s="321">
        <v>2.592137918528592E-2</v>
      </c>
    </row>
    <row r="53" spans="2:9" ht="12" customHeight="1" x14ac:dyDescent="0.3">
      <c r="B53" s="910"/>
      <c r="C53" s="318" t="s">
        <v>257</v>
      </c>
      <c r="D53" s="319">
        <v>4579763.4878399931</v>
      </c>
      <c r="E53" s="319">
        <v>3099202.4200200005</v>
      </c>
      <c r="F53" s="319">
        <v>3955316.2694200007</v>
      </c>
      <c r="G53" s="319">
        <v>3918607.5153100002</v>
      </c>
      <c r="H53" s="320">
        <v>2990539.2866499932</v>
      </c>
      <c r="I53" s="321">
        <v>-0.23683622946009375</v>
      </c>
    </row>
    <row r="54" spans="2:9" ht="12" customHeight="1" x14ac:dyDescent="0.3">
      <c r="B54" s="910"/>
      <c r="C54" s="318" t="s">
        <v>258</v>
      </c>
      <c r="D54" s="319">
        <v>656174.80584999989</v>
      </c>
      <c r="E54" s="319">
        <v>763352.29774999933</v>
      </c>
      <c r="F54" s="319">
        <v>729557.22214000043</v>
      </c>
      <c r="G54" s="319">
        <v>672762.05355999991</v>
      </c>
      <c r="H54" s="320">
        <v>849345.88432999921</v>
      </c>
      <c r="I54" s="321">
        <v>0.26247590784228247</v>
      </c>
    </row>
    <row r="55" spans="2:9" ht="12" customHeight="1" x14ac:dyDescent="0.3">
      <c r="B55" s="910"/>
      <c r="C55" s="318" t="s">
        <v>470</v>
      </c>
      <c r="D55" s="319">
        <v>0</v>
      </c>
      <c r="E55" s="319">
        <v>0</v>
      </c>
      <c r="F55" s="319">
        <v>0</v>
      </c>
      <c r="G55" s="319">
        <v>0</v>
      </c>
      <c r="H55" s="320">
        <v>694860.21837999998</v>
      </c>
      <c r="I55" s="321" t="s">
        <v>56</v>
      </c>
    </row>
    <row r="56" spans="2:9" ht="12" customHeight="1" x14ac:dyDescent="0.3">
      <c r="B56" s="910"/>
      <c r="C56" s="318" t="s">
        <v>255</v>
      </c>
      <c r="D56" s="319">
        <v>290921.315</v>
      </c>
      <c r="E56" s="319">
        <v>256842.497</v>
      </c>
      <c r="F56" s="319">
        <v>289473.48019999999</v>
      </c>
      <c r="G56" s="319">
        <v>363323.42133000004</v>
      </c>
      <c r="H56" s="320">
        <v>394349.66800000001</v>
      </c>
      <c r="I56" s="321">
        <v>8.539566911602825E-2</v>
      </c>
    </row>
    <row r="57" spans="2:9" ht="12" customHeight="1" x14ac:dyDescent="0.3">
      <c r="B57" s="910"/>
      <c r="C57" s="318" t="s">
        <v>471</v>
      </c>
      <c r="D57" s="319">
        <v>0</v>
      </c>
      <c r="E57" s="319">
        <v>0</v>
      </c>
      <c r="F57" s="319">
        <v>0</v>
      </c>
      <c r="G57" s="319">
        <v>0</v>
      </c>
      <c r="H57" s="320">
        <v>23951</v>
      </c>
      <c r="I57" s="321" t="s">
        <v>56</v>
      </c>
    </row>
    <row r="58" spans="2:9" ht="12" customHeight="1" x14ac:dyDescent="0.3">
      <c r="B58" s="910"/>
      <c r="C58" s="318" t="s">
        <v>254</v>
      </c>
      <c r="D58" s="319">
        <v>0</v>
      </c>
      <c r="E58" s="319">
        <v>0</v>
      </c>
      <c r="F58" s="319">
        <v>4.9801700000000002</v>
      </c>
      <c r="G58" s="319">
        <v>25.57</v>
      </c>
      <c r="H58" s="320">
        <v>0</v>
      </c>
      <c r="I58" s="321">
        <v>-1</v>
      </c>
    </row>
    <row r="59" spans="2:9" ht="12" customHeight="1" x14ac:dyDescent="0.3">
      <c r="B59" s="910"/>
      <c r="C59" s="318" t="s">
        <v>472</v>
      </c>
      <c r="D59" s="319">
        <v>0</v>
      </c>
      <c r="E59" s="319">
        <v>0</v>
      </c>
      <c r="F59" s="319">
        <v>0</v>
      </c>
      <c r="G59" s="319">
        <v>24.611999999999998</v>
      </c>
      <c r="H59" s="320">
        <v>0</v>
      </c>
      <c r="I59" s="321">
        <v>-1</v>
      </c>
    </row>
    <row r="60" spans="2:9" ht="12" customHeight="1" x14ac:dyDescent="0.3">
      <c r="B60" s="911"/>
      <c r="C60" s="324" t="s">
        <v>252</v>
      </c>
      <c r="D60" s="319">
        <v>4.3138199999999998</v>
      </c>
      <c r="E60" s="319">
        <v>29.23151</v>
      </c>
      <c r="F60" s="319">
        <v>313.62310000000002</v>
      </c>
      <c r="G60" s="319">
        <v>18.923999999999999</v>
      </c>
      <c r="H60" s="320">
        <v>25650.853060000005</v>
      </c>
      <c r="I60" s="321">
        <v>1354.4667649545554</v>
      </c>
    </row>
    <row r="61" spans="2:9" ht="12" customHeight="1" x14ac:dyDescent="0.3">
      <c r="B61" s="920" t="s">
        <v>251</v>
      </c>
      <c r="C61" s="921"/>
      <c r="D61" s="322">
        <v>12584252.362179993</v>
      </c>
      <c r="E61" s="322">
        <v>13334119.318399999</v>
      </c>
      <c r="F61" s="322">
        <v>13976647.592469998</v>
      </c>
      <c r="G61" s="322">
        <v>13058492.565110002</v>
      </c>
      <c r="H61" s="322">
        <v>16582440.958119985</v>
      </c>
      <c r="I61" s="323">
        <v>0.26985874329977061</v>
      </c>
    </row>
    <row r="62" spans="2:9" ht="12" customHeight="1" x14ac:dyDescent="0.3">
      <c r="B62" s="917" t="s">
        <v>196</v>
      </c>
      <c r="C62" s="318" t="s">
        <v>250</v>
      </c>
      <c r="D62" s="319">
        <v>367139.84966999997</v>
      </c>
      <c r="E62" s="319">
        <v>342426.09428999992</v>
      </c>
      <c r="F62" s="319">
        <v>345221.31955000001</v>
      </c>
      <c r="G62" s="319">
        <v>249379.15040999994</v>
      </c>
      <c r="H62" s="320">
        <v>300869.73327000008</v>
      </c>
      <c r="I62" s="321">
        <v>0.20647509134322317</v>
      </c>
    </row>
    <row r="63" spans="2:9" ht="12" customHeight="1" x14ac:dyDescent="0.3">
      <c r="B63" s="919"/>
      <c r="C63" s="324" t="s">
        <v>473</v>
      </c>
      <c r="D63" s="319">
        <v>20.9832</v>
      </c>
      <c r="E63" s="319">
        <v>4.5999999999999999E-2</v>
      </c>
      <c r="F63" s="319">
        <v>1.556</v>
      </c>
      <c r="G63" s="319">
        <v>4.1399999999999997</v>
      </c>
      <c r="H63" s="320">
        <v>0</v>
      </c>
      <c r="I63" s="321">
        <v>-1</v>
      </c>
    </row>
    <row r="64" spans="2:9" ht="12" customHeight="1" x14ac:dyDescent="0.3">
      <c r="B64" s="922" t="s">
        <v>248</v>
      </c>
      <c r="C64" s="923"/>
      <c r="D64" s="322">
        <v>367160.83286999998</v>
      </c>
      <c r="E64" s="322">
        <v>342426.14028999989</v>
      </c>
      <c r="F64" s="322">
        <v>345222.87555</v>
      </c>
      <c r="G64" s="322">
        <v>249383.29040999996</v>
      </c>
      <c r="H64" s="322">
        <v>300869.73327000008</v>
      </c>
      <c r="I64" s="323">
        <v>0.2064550627083056</v>
      </c>
    </row>
    <row r="65" spans="2:9" ht="12" customHeight="1" x14ac:dyDescent="0.3">
      <c r="B65" s="909" t="s">
        <v>195</v>
      </c>
      <c r="C65" s="318" t="s">
        <v>247</v>
      </c>
      <c r="D65" s="319">
        <v>63.59</v>
      </c>
      <c r="E65" s="319">
        <v>723</v>
      </c>
      <c r="F65" s="319">
        <v>3456.2</v>
      </c>
      <c r="G65" s="319">
        <v>5.1802000000000001</v>
      </c>
      <c r="H65" s="320">
        <v>296.74412999999998</v>
      </c>
      <c r="I65" s="321">
        <v>56.284299833983241</v>
      </c>
    </row>
    <row r="66" spans="2:9" ht="12" customHeight="1" x14ac:dyDescent="0.3">
      <c r="B66" s="911"/>
      <c r="C66" s="318" t="s">
        <v>474</v>
      </c>
      <c r="D66" s="319">
        <v>0.02</v>
      </c>
      <c r="E66" s="319">
        <v>5.8070000000000004</v>
      </c>
      <c r="F66" s="319">
        <v>1.6659999999999999</v>
      </c>
      <c r="G66" s="319">
        <v>0</v>
      </c>
      <c r="H66" s="320">
        <v>0</v>
      </c>
      <c r="I66" s="321" t="s">
        <v>56</v>
      </c>
    </row>
    <row r="67" spans="2:9" ht="12" customHeight="1" x14ac:dyDescent="0.3">
      <c r="B67" s="912" t="s">
        <v>246</v>
      </c>
      <c r="C67" s="913"/>
      <c r="D67" s="322">
        <v>63.610000000000007</v>
      </c>
      <c r="E67" s="322">
        <v>728.80700000000002</v>
      </c>
      <c r="F67" s="322">
        <v>3457.866</v>
      </c>
      <c r="G67" s="322">
        <v>5.1802000000000001</v>
      </c>
      <c r="H67" s="322">
        <v>296.74412999999998</v>
      </c>
      <c r="I67" s="323">
        <v>56.284299833983233</v>
      </c>
    </row>
    <row r="68" spans="2:9" ht="12" customHeight="1" x14ac:dyDescent="0.3">
      <c r="B68" s="917" t="s">
        <v>194</v>
      </c>
      <c r="C68" s="318" t="s">
        <v>243</v>
      </c>
      <c r="D68" s="319">
        <v>588016.67510999995</v>
      </c>
      <c r="E68" s="319">
        <v>689274.5441399999</v>
      </c>
      <c r="F68" s="319">
        <v>698137.07298000006</v>
      </c>
      <c r="G68" s="319">
        <v>887860.0258200001</v>
      </c>
      <c r="H68" s="320">
        <v>825545.85575999995</v>
      </c>
      <c r="I68" s="321">
        <v>-7.0184678043646254E-2</v>
      </c>
    </row>
    <row r="69" spans="2:9" ht="12" customHeight="1" x14ac:dyDescent="0.3">
      <c r="B69" s="918"/>
      <c r="C69" s="318" t="s">
        <v>244</v>
      </c>
      <c r="D69" s="319">
        <v>276506.34399999998</v>
      </c>
      <c r="E69" s="319">
        <v>295255.13900000002</v>
      </c>
      <c r="F69" s="319">
        <v>406600.299</v>
      </c>
      <c r="G69" s="319">
        <v>406304.962</v>
      </c>
      <c r="H69" s="320">
        <v>375644.17593999999</v>
      </c>
      <c r="I69" s="321">
        <v>-7.5462494745510922E-2</v>
      </c>
    </row>
    <row r="70" spans="2:9" ht="12" customHeight="1" x14ac:dyDescent="0.3">
      <c r="B70" s="918"/>
      <c r="C70" s="318" t="s">
        <v>242</v>
      </c>
      <c r="D70" s="319">
        <v>26066.240379999988</v>
      </c>
      <c r="E70" s="319">
        <v>40088.596769999996</v>
      </c>
      <c r="F70" s="319">
        <v>48162.841809999991</v>
      </c>
      <c r="G70" s="319">
        <v>61016.51758</v>
      </c>
      <c r="H70" s="320">
        <v>52387.259510000011</v>
      </c>
      <c r="I70" s="321">
        <v>-0.1414249520006774</v>
      </c>
    </row>
    <row r="71" spans="2:9" ht="12" customHeight="1" x14ac:dyDescent="0.3">
      <c r="B71" s="918"/>
      <c r="C71" s="318" t="s">
        <v>475</v>
      </c>
      <c r="D71" s="319">
        <v>0</v>
      </c>
      <c r="E71" s="319">
        <v>8.3650000000000002</v>
      </c>
      <c r="F71" s="319">
        <v>0</v>
      </c>
      <c r="G71" s="319">
        <v>0</v>
      </c>
      <c r="H71" s="320">
        <v>5.3865500000000006</v>
      </c>
      <c r="I71" s="321" t="s">
        <v>56</v>
      </c>
    </row>
    <row r="72" spans="2:9" ht="12" customHeight="1" x14ac:dyDescent="0.3">
      <c r="B72" s="918"/>
      <c r="C72" s="318" t="s">
        <v>239</v>
      </c>
      <c r="D72" s="319">
        <v>0</v>
      </c>
      <c r="E72" s="319">
        <v>0</v>
      </c>
      <c r="F72" s="319">
        <v>0</v>
      </c>
      <c r="G72" s="319">
        <v>0</v>
      </c>
      <c r="H72" s="320">
        <v>0.12</v>
      </c>
      <c r="I72" s="321" t="s">
        <v>56</v>
      </c>
    </row>
    <row r="73" spans="2:9" ht="12" customHeight="1" x14ac:dyDescent="0.3">
      <c r="B73" s="918"/>
      <c r="C73" s="318" t="s">
        <v>476</v>
      </c>
      <c r="D73" s="319">
        <v>0</v>
      </c>
      <c r="E73" s="319">
        <v>0</v>
      </c>
      <c r="F73" s="319">
        <v>0</v>
      </c>
      <c r="G73" s="319">
        <v>5.1999999999999998E-3</v>
      </c>
      <c r="H73" s="320">
        <v>0</v>
      </c>
      <c r="I73" s="321">
        <v>-1</v>
      </c>
    </row>
    <row r="74" spans="2:9" ht="12" customHeight="1" x14ac:dyDescent="0.3">
      <c r="B74" s="918"/>
      <c r="C74" s="318" t="s">
        <v>240</v>
      </c>
      <c r="D74" s="319">
        <v>0</v>
      </c>
      <c r="E74" s="319">
        <v>0</v>
      </c>
      <c r="F74" s="319">
        <v>0</v>
      </c>
      <c r="G74" s="319">
        <v>27.3</v>
      </c>
      <c r="H74" s="320">
        <v>0</v>
      </c>
      <c r="I74" s="321">
        <v>-1</v>
      </c>
    </row>
    <row r="75" spans="2:9" ht="12" customHeight="1" x14ac:dyDescent="0.3">
      <c r="B75" s="919"/>
      <c r="C75" s="324" t="s">
        <v>238</v>
      </c>
      <c r="D75" s="319">
        <v>1.1427</v>
      </c>
      <c r="E75" s="319">
        <v>0.73829</v>
      </c>
      <c r="F75" s="319">
        <v>1.076E-2</v>
      </c>
      <c r="G75" s="319">
        <v>2.9510000000000001</v>
      </c>
      <c r="H75" s="320">
        <v>0.12919999999999998</v>
      </c>
      <c r="I75" s="321">
        <v>-0.956218231108099</v>
      </c>
    </row>
    <row r="76" spans="2:9" ht="12" customHeight="1" x14ac:dyDescent="0.3">
      <c r="B76" s="920" t="s">
        <v>237</v>
      </c>
      <c r="C76" s="921"/>
      <c r="D76" s="322">
        <v>890590.40218999994</v>
      </c>
      <c r="E76" s="322">
        <v>1024627.3831999998</v>
      </c>
      <c r="F76" s="322">
        <v>1152900.2245499999</v>
      </c>
      <c r="G76" s="322">
        <v>1355211.7616000001</v>
      </c>
      <c r="H76" s="322">
        <v>1253582.9269600001</v>
      </c>
      <c r="I76" s="323">
        <v>-7.4991110260151692E-2</v>
      </c>
    </row>
    <row r="77" spans="2:9" ht="12" customHeight="1" x14ac:dyDescent="0.3">
      <c r="B77" s="909" t="s">
        <v>477</v>
      </c>
      <c r="C77" s="318" t="s">
        <v>234</v>
      </c>
      <c r="D77" s="319">
        <v>4271.08</v>
      </c>
      <c r="E77" s="319">
        <v>3683.5790000000002</v>
      </c>
      <c r="F77" s="319">
        <v>7293.88</v>
      </c>
      <c r="G77" s="319">
        <v>4933.3997900000004</v>
      </c>
      <c r="H77" s="320">
        <v>4109.2512999999999</v>
      </c>
      <c r="I77" s="321">
        <v>-0.16705487596414736</v>
      </c>
    </row>
    <row r="78" spans="2:9" ht="12" customHeight="1" x14ac:dyDescent="0.3">
      <c r="B78" s="910"/>
      <c r="C78" s="318" t="s">
        <v>235</v>
      </c>
      <c r="D78" s="319">
        <v>107.98408999999999</v>
      </c>
      <c r="E78" s="319">
        <v>26.466999999999999</v>
      </c>
      <c r="F78" s="319">
        <v>307.23353000000003</v>
      </c>
      <c r="G78" s="319">
        <v>149.33279999999999</v>
      </c>
      <c r="H78" s="320">
        <v>59.87</v>
      </c>
      <c r="I78" s="321">
        <v>-0.59908338958353424</v>
      </c>
    </row>
    <row r="79" spans="2:9" ht="12" customHeight="1" x14ac:dyDescent="0.3">
      <c r="B79" s="910"/>
      <c r="C79" s="318" t="s">
        <v>232</v>
      </c>
      <c r="D79" s="319">
        <v>4.5999999999999996</v>
      </c>
      <c r="E79" s="319">
        <v>0</v>
      </c>
      <c r="F79" s="319">
        <v>0</v>
      </c>
      <c r="G79" s="319">
        <v>0</v>
      </c>
      <c r="H79" s="320">
        <v>2.7627600000000001</v>
      </c>
      <c r="I79" s="321" t="s">
        <v>56</v>
      </c>
    </row>
    <row r="80" spans="2:9" ht="12" customHeight="1" x14ac:dyDescent="0.3">
      <c r="B80" s="910"/>
      <c r="C80" s="318" t="s">
        <v>478</v>
      </c>
      <c r="D80" s="319">
        <v>0</v>
      </c>
      <c r="E80" s="319">
        <v>0</v>
      </c>
      <c r="F80" s="319">
        <v>0.6</v>
      </c>
      <c r="G80" s="319">
        <v>2</v>
      </c>
      <c r="H80" s="320">
        <v>0.48</v>
      </c>
      <c r="I80" s="321">
        <v>-0.76</v>
      </c>
    </row>
    <row r="81" spans="2:9" ht="12" customHeight="1" x14ac:dyDescent="0.3">
      <c r="B81" s="910"/>
      <c r="C81" s="318" t="s">
        <v>479</v>
      </c>
      <c r="D81" s="319">
        <v>0</v>
      </c>
      <c r="E81" s="319">
        <v>8.673</v>
      </c>
      <c r="F81" s="319">
        <v>0</v>
      </c>
      <c r="G81" s="319">
        <v>0</v>
      </c>
      <c r="H81" s="320">
        <v>0</v>
      </c>
      <c r="I81" s="321" t="s">
        <v>56</v>
      </c>
    </row>
    <row r="82" spans="2:9" ht="12" customHeight="1" x14ac:dyDescent="0.3">
      <c r="B82" s="910"/>
      <c r="C82" s="318" t="s">
        <v>231</v>
      </c>
      <c r="D82" s="319">
        <v>0.56567000000000001</v>
      </c>
      <c r="E82" s="319">
        <v>0</v>
      </c>
      <c r="F82" s="319">
        <v>45.503</v>
      </c>
      <c r="G82" s="319">
        <v>0</v>
      </c>
      <c r="H82" s="320">
        <v>0</v>
      </c>
      <c r="I82" s="321" t="s">
        <v>56</v>
      </c>
    </row>
    <row r="83" spans="2:9" ht="12" customHeight="1" x14ac:dyDescent="0.3">
      <c r="B83" s="910"/>
      <c r="C83" s="318" t="s">
        <v>480</v>
      </c>
      <c r="D83" s="319">
        <v>23.038</v>
      </c>
      <c r="E83" s="319">
        <v>0.36560000000000004</v>
      </c>
      <c r="F83" s="319">
        <v>0</v>
      </c>
      <c r="G83" s="319">
        <v>0</v>
      </c>
      <c r="H83" s="320">
        <v>0</v>
      </c>
      <c r="I83" s="321" t="s">
        <v>56</v>
      </c>
    </row>
    <row r="84" spans="2:9" ht="12" customHeight="1" x14ac:dyDescent="0.3">
      <c r="B84" s="911"/>
      <c r="C84" s="318" t="s">
        <v>233</v>
      </c>
      <c r="D84" s="319">
        <v>30.24</v>
      </c>
      <c r="E84" s="319">
        <v>0</v>
      </c>
      <c r="F84" s="319">
        <v>0</v>
      </c>
      <c r="G84" s="319">
        <v>0</v>
      </c>
      <c r="H84" s="320">
        <v>0</v>
      </c>
      <c r="I84" s="321" t="s">
        <v>56</v>
      </c>
    </row>
    <row r="85" spans="2:9" ht="12" customHeight="1" x14ac:dyDescent="0.3">
      <c r="B85" s="912" t="s">
        <v>230</v>
      </c>
      <c r="C85" s="913"/>
      <c r="D85" s="322">
        <v>4437.5077599999995</v>
      </c>
      <c r="E85" s="322">
        <v>3719.0846000000001</v>
      </c>
      <c r="F85" s="322">
        <v>7647.2165300000006</v>
      </c>
      <c r="G85" s="322">
        <v>5084.7325900000005</v>
      </c>
      <c r="H85" s="322">
        <v>4172.364059999999</v>
      </c>
      <c r="I85" s="323">
        <v>-0.17943294241162866</v>
      </c>
    </row>
    <row r="86" spans="2:9" ht="12" customHeight="1" x14ac:dyDescent="0.3">
      <c r="B86" s="909" t="s">
        <v>192</v>
      </c>
      <c r="C86" s="318" t="s">
        <v>227</v>
      </c>
      <c r="D86" s="319">
        <v>15130.91359</v>
      </c>
      <c r="E86" s="319">
        <v>243006.46292999998</v>
      </c>
      <c r="F86" s="319">
        <v>535470.10413999995</v>
      </c>
      <c r="G86" s="319">
        <v>189448.30925000014</v>
      </c>
      <c r="H86" s="320">
        <v>315643.67645999999</v>
      </c>
      <c r="I86" s="321">
        <v>0.66612031381852921</v>
      </c>
    </row>
    <row r="87" spans="2:9" ht="12" customHeight="1" x14ac:dyDescent="0.3">
      <c r="B87" s="910"/>
      <c r="C87" s="318" t="s">
        <v>229</v>
      </c>
      <c r="D87" s="319">
        <v>75335.944000000003</v>
      </c>
      <c r="E87" s="319">
        <v>132861.86256000001</v>
      </c>
      <c r="F87" s="319">
        <v>219630.82720999999</v>
      </c>
      <c r="G87" s="319">
        <v>222637.41800000001</v>
      </c>
      <c r="H87" s="320">
        <v>193118.1109</v>
      </c>
      <c r="I87" s="321">
        <v>-0.13258915489219336</v>
      </c>
    </row>
    <row r="88" spans="2:9" ht="12" customHeight="1" x14ac:dyDescent="0.3">
      <c r="B88" s="910"/>
      <c r="C88" s="318" t="s">
        <v>228</v>
      </c>
      <c r="D88" s="319">
        <v>765.24300000000005</v>
      </c>
      <c r="E88" s="319">
        <v>900.71900000000005</v>
      </c>
      <c r="F88" s="319">
        <v>4192.0931300000002</v>
      </c>
      <c r="G88" s="319">
        <v>821.18164999999988</v>
      </c>
      <c r="H88" s="320">
        <v>857.37036000000001</v>
      </c>
      <c r="I88" s="321">
        <v>4.4069068031415526E-2</v>
      </c>
    </row>
    <row r="89" spans="2:9" ht="12" customHeight="1" x14ac:dyDescent="0.3">
      <c r="B89" s="910"/>
      <c r="C89" s="318" t="s">
        <v>225</v>
      </c>
      <c r="D89" s="319">
        <v>77.62</v>
      </c>
      <c r="E89" s="319">
        <v>190.68700000000001</v>
      </c>
      <c r="F89" s="319">
        <v>1.835</v>
      </c>
      <c r="G89" s="319">
        <v>57.1</v>
      </c>
      <c r="H89" s="320">
        <v>17.581900000000001</v>
      </c>
      <c r="I89" s="321">
        <v>-0.69208581436077055</v>
      </c>
    </row>
    <row r="90" spans="2:9" ht="12" customHeight="1" x14ac:dyDescent="0.3">
      <c r="B90" s="910"/>
      <c r="C90" s="318" t="s">
        <v>223</v>
      </c>
      <c r="D90" s="319">
        <v>0</v>
      </c>
      <c r="E90" s="319">
        <v>0</v>
      </c>
      <c r="F90" s="319">
        <v>0</v>
      </c>
      <c r="G90" s="319">
        <v>291.18</v>
      </c>
      <c r="H90" s="320">
        <v>13.341719999999999</v>
      </c>
      <c r="I90" s="321">
        <v>-0.95418050690294665</v>
      </c>
    </row>
    <row r="91" spans="2:9" ht="12" customHeight="1" x14ac:dyDescent="0.3">
      <c r="B91" s="910"/>
      <c r="C91" s="318" t="s">
        <v>222</v>
      </c>
      <c r="D91" s="319">
        <v>0</v>
      </c>
      <c r="E91" s="319">
        <v>33150.175539999997</v>
      </c>
      <c r="F91" s="319">
        <v>120883.647</v>
      </c>
      <c r="G91" s="319">
        <v>44708.506999999998</v>
      </c>
      <c r="H91" s="320">
        <v>7.3268999999999993</v>
      </c>
      <c r="I91" s="321">
        <v>-0.9998361184371467</v>
      </c>
    </row>
    <row r="92" spans="2:9" ht="12" customHeight="1" x14ac:dyDescent="0.3">
      <c r="B92" s="910"/>
      <c r="C92" s="318" t="s">
        <v>481</v>
      </c>
      <c r="D92" s="319">
        <v>0</v>
      </c>
      <c r="E92" s="319">
        <v>0</v>
      </c>
      <c r="F92" s="319">
        <v>228.47747000000001</v>
      </c>
      <c r="G92" s="319">
        <v>0</v>
      </c>
      <c r="H92" s="320">
        <v>0</v>
      </c>
      <c r="I92" s="321" t="s">
        <v>56</v>
      </c>
    </row>
    <row r="93" spans="2:9" ht="12" customHeight="1" x14ac:dyDescent="0.3">
      <c r="B93" s="910"/>
      <c r="C93" s="318" t="s">
        <v>226</v>
      </c>
      <c r="D93" s="319">
        <v>0</v>
      </c>
      <c r="E93" s="319">
        <v>14.5</v>
      </c>
      <c r="F93" s="319">
        <v>0</v>
      </c>
      <c r="G93" s="319">
        <v>0</v>
      </c>
      <c r="H93" s="320">
        <v>0</v>
      </c>
      <c r="I93" s="321" t="s">
        <v>56</v>
      </c>
    </row>
    <row r="94" spans="2:9" ht="12" customHeight="1" x14ac:dyDescent="0.3">
      <c r="B94" s="910"/>
      <c r="C94" s="318" t="s">
        <v>482</v>
      </c>
      <c r="D94" s="319">
        <v>464.15111999999999</v>
      </c>
      <c r="E94" s="319">
        <v>1.2</v>
      </c>
      <c r="F94" s="319">
        <v>0</v>
      </c>
      <c r="G94" s="319">
        <v>57.88</v>
      </c>
      <c r="H94" s="320">
        <v>0</v>
      </c>
      <c r="I94" s="321">
        <v>-1</v>
      </c>
    </row>
    <row r="95" spans="2:9" ht="12" customHeight="1" x14ac:dyDescent="0.3">
      <c r="B95" s="910"/>
      <c r="C95" s="318" t="s">
        <v>483</v>
      </c>
      <c r="D95" s="319">
        <v>0</v>
      </c>
      <c r="E95" s="319">
        <v>5.8650000000000002</v>
      </c>
      <c r="F95" s="319">
        <v>0</v>
      </c>
      <c r="G95" s="319">
        <v>0</v>
      </c>
      <c r="H95" s="320">
        <v>0</v>
      </c>
      <c r="I95" s="321" t="s">
        <v>56</v>
      </c>
    </row>
    <row r="96" spans="2:9" ht="12" customHeight="1" x14ac:dyDescent="0.3">
      <c r="B96" s="911"/>
      <c r="C96" s="318" t="s">
        <v>484</v>
      </c>
      <c r="D96" s="319">
        <v>0.54430000000000001</v>
      </c>
      <c r="E96" s="319">
        <v>0.191</v>
      </c>
      <c r="F96" s="319">
        <v>0.21556999999999998</v>
      </c>
      <c r="G96" s="319">
        <v>1.92005</v>
      </c>
      <c r="H96" s="320">
        <v>26.408999999999999</v>
      </c>
      <c r="I96" s="321">
        <v>12.754329314340772</v>
      </c>
    </row>
    <row r="97" spans="2:12" ht="12" customHeight="1" x14ac:dyDescent="0.3">
      <c r="B97" s="912" t="s">
        <v>220</v>
      </c>
      <c r="C97" s="913"/>
      <c r="D97" s="322">
        <v>91774.416009999986</v>
      </c>
      <c r="E97" s="322">
        <v>410131.66302999988</v>
      </c>
      <c r="F97" s="322">
        <v>880407.19952000002</v>
      </c>
      <c r="G97" s="322">
        <v>458023.49595000007</v>
      </c>
      <c r="H97" s="322">
        <v>509683.81723999995</v>
      </c>
      <c r="I97" s="323">
        <v>0.11278967508609941</v>
      </c>
    </row>
    <row r="98" spans="2:12" ht="12" customHeight="1" x14ac:dyDescent="0.3">
      <c r="B98" s="325" t="s">
        <v>485</v>
      </c>
      <c r="C98" s="318" t="s">
        <v>486</v>
      </c>
      <c r="D98" s="319">
        <v>3729550.2547599953</v>
      </c>
      <c r="E98" s="319">
        <v>5625620.4575699838</v>
      </c>
      <c r="F98" s="319">
        <v>4281615.1174500119</v>
      </c>
      <c r="G98" s="319">
        <v>1846164.9777599992</v>
      </c>
      <c r="H98" s="320">
        <v>1365232.9669800028</v>
      </c>
      <c r="I98" s="321">
        <v>-0.26050951819645085</v>
      </c>
      <c r="J98" s="313"/>
      <c r="K98" s="313"/>
      <c r="L98" s="313"/>
    </row>
    <row r="99" spans="2:12" ht="12" customHeight="1" x14ac:dyDescent="0.3">
      <c r="B99" s="914" t="s">
        <v>381</v>
      </c>
      <c r="C99" s="914"/>
      <c r="D99" s="327">
        <v>60742327.072379984</v>
      </c>
      <c r="E99" s="327">
        <v>65878098.933109969</v>
      </c>
      <c r="F99" s="327">
        <v>63166604.110650018</v>
      </c>
      <c r="G99" s="327">
        <v>58947862.302680016</v>
      </c>
      <c r="H99" s="327">
        <v>69731041.70156993</v>
      </c>
      <c r="I99" s="328">
        <v>0.18292740360153256</v>
      </c>
    </row>
    <row r="100" spans="2:12" ht="12" customHeight="1" x14ac:dyDescent="0.3">
      <c r="B100" s="915" t="s">
        <v>487</v>
      </c>
      <c r="C100" s="915"/>
      <c r="D100" s="915"/>
      <c r="E100" s="915"/>
      <c r="F100" s="915"/>
      <c r="G100" s="915"/>
      <c r="H100" s="915"/>
      <c r="I100" s="915"/>
    </row>
    <row r="101" spans="2:12" ht="18" customHeight="1" x14ac:dyDescent="0.3">
      <c r="B101" s="916" t="s">
        <v>488</v>
      </c>
      <c r="C101" s="916"/>
      <c r="D101" s="916"/>
      <c r="E101" s="916"/>
      <c r="F101" s="916"/>
      <c r="G101" s="916"/>
      <c r="H101" s="916"/>
      <c r="I101" s="916"/>
    </row>
    <row r="102" spans="2:12" ht="19.5" customHeight="1" x14ac:dyDescent="0.3">
      <c r="B102" s="846" t="s">
        <v>489</v>
      </c>
      <c r="C102" s="846"/>
      <c r="D102" s="846"/>
      <c r="E102" s="846"/>
      <c r="F102" s="846"/>
      <c r="G102" s="846"/>
      <c r="H102" s="846"/>
      <c r="I102" s="846"/>
    </row>
  </sheetData>
  <mergeCells count="30">
    <mergeCell ref="B30:C30"/>
    <mergeCell ref="B6:B9"/>
    <mergeCell ref="B10:C10"/>
    <mergeCell ref="B11:B16"/>
    <mergeCell ref="B17:C17"/>
    <mergeCell ref="B18:B29"/>
    <mergeCell ref="B64:C64"/>
    <mergeCell ref="B31:B35"/>
    <mergeCell ref="B36:C36"/>
    <mergeCell ref="B37:B39"/>
    <mergeCell ref="B40:C40"/>
    <mergeCell ref="B41:B45"/>
    <mergeCell ref="B46:C46"/>
    <mergeCell ref="B48:C48"/>
    <mergeCell ref="B50:C50"/>
    <mergeCell ref="B51:B60"/>
    <mergeCell ref="B61:C61"/>
    <mergeCell ref="B62:B63"/>
    <mergeCell ref="B102:I102"/>
    <mergeCell ref="B65:B66"/>
    <mergeCell ref="B67:C67"/>
    <mergeCell ref="B68:B75"/>
    <mergeCell ref="B76:C76"/>
    <mergeCell ref="B77:B84"/>
    <mergeCell ref="B85:C85"/>
    <mergeCell ref="B86:B96"/>
    <mergeCell ref="B97:C97"/>
    <mergeCell ref="B99:C99"/>
    <mergeCell ref="B100:I100"/>
    <mergeCell ref="B101:I101"/>
  </mergeCells>
  <pageMargins left="0.7" right="0.7" top="0.75" bottom="0.75" header="0.3" footer="0.3"/>
  <pageSetup paperSize="1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329" customWidth="1"/>
    <col min="2" max="2" width="33" style="329" customWidth="1"/>
    <col min="3" max="16384" width="11.44140625" style="329"/>
  </cols>
  <sheetData>
    <row r="2" spans="2:15" ht="14.4" x14ac:dyDescent="0.3">
      <c r="B2" s="928" t="s">
        <v>490</v>
      </c>
      <c r="C2" s="928"/>
      <c r="D2" s="928"/>
      <c r="E2" s="928"/>
      <c r="F2" s="928"/>
      <c r="G2" s="928"/>
      <c r="H2" s="928"/>
      <c r="I2" s="928"/>
      <c r="J2" s="928"/>
    </row>
    <row r="3" spans="2:15" ht="14.4" x14ac:dyDescent="0.3">
      <c r="B3" s="330" t="s">
        <v>491</v>
      </c>
      <c r="C3" s="331"/>
      <c r="D3" s="331"/>
      <c r="E3" s="331"/>
      <c r="F3" s="331"/>
      <c r="G3" s="331"/>
      <c r="H3" s="331"/>
      <c r="I3" s="331"/>
      <c r="J3" s="331"/>
    </row>
    <row r="4" spans="2:15" x14ac:dyDescent="0.3">
      <c r="K4" s="332"/>
      <c r="L4" s="332"/>
    </row>
    <row r="5" spans="2:15" ht="12" x14ac:dyDescent="0.3">
      <c r="B5" s="924" t="s">
        <v>492</v>
      </c>
      <c r="C5" s="929">
        <v>2017</v>
      </c>
      <c r="D5" s="930"/>
      <c r="E5" s="929">
        <v>2018</v>
      </c>
      <c r="F5" s="930"/>
      <c r="G5" s="929">
        <v>2019</v>
      </c>
      <c r="H5" s="930"/>
      <c r="I5" s="929">
        <v>2020</v>
      </c>
      <c r="J5" s="930"/>
      <c r="K5" s="924">
        <v>2021</v>
      </c>
      <c r="L5" s="924"/>
    </row>
    <row r="6" spans="2:15" ht="12" x14ac:dyDescent="0.3">
      <c r="B6" s="924"/>
      <c r="C6" s="333" t="s">
        <v>493</v>
      </c>
      <c r="D6" s="333" t="s">
        <v>494</v>
      </c>
      <c r="E6" s="333" t="s">
        <v>493</v>
      </c>
      <c r="F6" s="333" t="s">
        <v>494</v>
      </c>
      <c r="G6" s="333" t="s">
        <v>493</v>
      </c>
      <c r="H6" s="333" t="s">
        <v>494</v>
      </c>
      <c r="I6" s="333" t="s">
        <v>493</v>
      </c>
      <c r="J6" s="333" t="s">
        <v>494</v>
      </c>
      <c r="K6" s="333" t="s">
        <v>493</v>
      </c>
      <c r="L6" s="333" t="s">
        <v>494</v>
      </c>
      <c r="N6" s="334"/>
    </row>
    <row r="7" spans="2:15" ht="12" x14ac:dyDescent="0.3">
      <c r="B7" s="335" t="s">
        <v>495</v>
      </c>
      <c r="C7" s="336">
        <v>12702.543686180134</v>
      </c>
      <c r="D7" s="337">
        <v>4.6398048286501126E-2</v>
      </c>
      <c r="E7" s="336">
        <v>14618.51296872971</v>
      </c>
      <c r="F7" s="337">
        <v>4.9114181513465513E-2</v>
      </c>
      <c r="G7" s="336">
        <v>13574.124191299717</v>
      </c>
      <c r="H7" s="337">
        <v>4.799240761439711E-2</v>
      </c>
      <c r="I7" s="336">
        <v>11883.45352212006</v>
      </c>
      <c r="J7" s="337">
        <v>4.7796533730477465E-2</v>
      </c>
      <c r="K7" s="338">
        <v>17957.318028979756</v>
      </c>
      <c r="L7" s="339">
        <v>5.6303681568757966E-2</v>
      </c>
      <c r="O7" s="334"/>
    </row>
    <row r="8" spans="2:15" ht="12" x14ac:dyDescent="0.3">
      <c r="B8" s="335" t="s">
        <v>496</v>
      </c>
      <c r="C8" s="336">
        <v>34660.225629884109</v>
      </c>
      <c r="D8" s="340">
        <v>0.12660195171349883</v>
      </c>
      <c r="E8" s="336">
        <v>38957.302677305684</v>
      </c>
      <c r="F8" s="340">
        <v>0.13088581848653449</v>
      </c>
      <c r="G8" s="336">
        <v>35639.860409414745</v>
      </c>
      <c r="H8" s="340">
        <v>0.12600759238560288</v>
      </c>
      <c r="I8" s="336">
        <v>28891.184835911798</v>
      </c>
      <c r="J8" s="340">
        <v>0.11620346626952255</v>
      </c>
      <c r="K8" s="338">
        <v>41683.870217625532</v>
      </c>
      <c r="L8" s="341">
        <v>0.13069631843124202</v>
      </c>
    </row>
    <row r="9" spans="2:15" ht="12" x14ac:dyDescent="0.3">
      <c r="B9" s="342" t="s">
        <v>497</v>
      </c>
      <c r="C9" s="343">
        <v>47362.769316064245</v>
      </c>
      <c r="D9" s="344">
        <v>0.17299999999999999</v>
      </c>
      <c r="E9" s="343">
        <v>53575.815646035393</v>
      </c>
      <c r="F9" s="344">
        <v>0.18</v>
      </c>
      <c r="G9" s="343">
        <v>49213.984600714459</v>
      </c>
      <c r="H9" s="344">
        <v>0.17399999999999999</v>
      </c>
      <c r="I9" s="343">
        <v>40774.638358031858</v>
      </c>
      <c r="J9" s="344">
        <v>0.16400000000000001</v>
      </c>
      <c r="K9" s="343">
        <v>59641.188246605292</v>
      </c>
      <c r="L9" s="344">
        <v>0.187</v>
      </c>
      <c r="M9" s="345"/>
      <c r="O9" s="345"/>
    </row>
    <row r="10" spans="2:15" x14ac:dyDescent="0.3">
      <c r="B10" s="925" t="s">
        <v>498</v>
      </c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334"/>
    </row>
    <row r="11" spans="2:15" x14ac:dyDescent="0.3">
      <c r="B11" s="926" t="s">
        <v>499</v>
      </c>
      <c r="C11" s="926"/>
      <c r="D11" s="926"/>
      <c r="E11" s="926"/>
      <c r="F11" s="926"/>
      <c r="G11" s="926"/>
      <c r="H11" s="926"/>
      <c r="I11" s="926"/>
      <c r="J11" s="926"/>
      <c r="K11" s="926"/>
      <c r="L11" s="926"/>
    </row>
    <row r="12" spans="2:15" x14ac:dyDescent="0.3">
      <c r="B12" s="927" t="s">
        <v>500</v>
      </c>
      <c r="C12" s="927"/>
      <c r="D12" s="927"/>
      <c r="E12" s="927"/>
      <c r="F12" s="927"/>
      <c r="G12" s="927"/>
      <c r="H12" s="927"/>
      <c r="I12" s="927"/>
      <c r="J12" s="927"/>
      <c r="K12" s="927"/>
      <c r="L12" s="927"/>
    </row>
    <row r="13" spans="2:15" x14ac:dyDescent="0.3">
      <c r="B13" s="346" t="s">
        <v>501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</row>
    <row r="14" spans="2:15" x14ac:dyDescent="0.3"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8" spans="3:7" ht="13.8" x14ac:dyDescent="0.3">
      <c r="C18" s="348"/>
      <c r="D18" s="348"/>
      <c r="E18" s="348"/>
      <c r="F18" s="348"/>
      <c r="G18" s="348"/>
    </row>
  </sheetData>
  <mergeCells count="10">
    <mergeCell ref="K5:L5"/>
    <mergeCell ref="B10:L10"/>
    <mergeCell ref="B11:L11"/>
    <mergeCell ref="B12:L12"/>
    <mergeCell ref="B2:J2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zoomScaleNormal="100" workbookViewId="0"/>
  </sheetViews>
  <sheetFormatPr baseColWidth="10" defaultColWidth="11.44140625" defaultRowHeight="14.4" x14ac:dyDescent="0.3"/>
  <cols>
    <col min="1" max="1" width="3.77734375" style="312" customWidth="1"/>
    <col min="2" max="2" width="37.109375" style="312" customWidth="1"/>
    <col min="3" max="7" width="11.44140625" style="312"/>
    <col min="8" max="8" width="13" style="312" customWidth="1"/>
    <col min="9" max="16384" width="11.44140625" style="312"/>
  </cols>
  <sheetData>
    <row r="2" spans="1:11" x14ac:dyDescent="0.3">
      <c r="B2" s="349" t="s">
        <v>502</v>
      </c>
      <c r="C2" s="350"/>
      <c r="D2" s="351"/>
      <c r="E2" s="352"/>
      <c r="F2" s="351"/>
      <c r="G2" s="351"/>
      <c r="H2" s="350"/>
      <c r="I2" s="350"/>
    </row>
    <row r="3" spans="1:11" x14ac:dyDescent="0.3">
      <c r="B3" s="353" t="s">
        <v>503</v>
      </c>
      <c r="C3" s="351"/>
      <c r="D3" s="351"/>
      <c r="E3" s="352"/>
      <c r="F3" s="351"/>
      <c r="G3" s="351"/>
      <c r="H3" s="350"/>
      <c r="I3" s="350"/>
    </row>
    <row r="4" spans="1:11" x14ac:dyDescent="0.3">
      <c r="B4" s="354"/>
      <c r="C4" s="351"/>
      <c r="D4" s="351"/>
      <c r="E4" s="352"/>
      <c r="F4" s="351"/>
      <c r="G4" s="351"/>
      <c r="H4" s="350"/>
      <c r="I4" s="350"/>
    </row>
    <row r="5" spans="1:11" ht="24" x14ac:dyDescent="0.3">
      <c r="B5" s="355" t="s">
        <v>504</v>
      </c>
      <c r="C5" s="356">
        <v>2017</v>
      </c>
      <c r="D5" s="356">
        <v>2018</v>
      </c>
      <c r="E5" s="356">
        <v>2019</v>
      </c>
      <c r="F5" s="356">
        <v>2020</v>
      </c>
      <c r="G5" s="356">
        <v>2021</v>
      </c>
      <c r="H5" s="356" t="s">
        <v>14</v>
      </c>
      <c r="I5" s="356" t="s">
        <v>15</v>
      </c>
    </row>
    <row r="6" spans="1:11" x14ac:dyDescent="0.3">
      <c r="A6" s="13"/>
      <c r="B6" s="357" t="s">
        <v>505</v>
      </c>
      <c r="C6" s="358">
        <v>464.99300873001317</v>
      </c>
      <c r="D6" s="358">
        <v>514.57692481999902</v>
      </c>
      <c r="E6" s="358">
        <v>464.65095088999203</v>
      </c>
      <c r="F6" s="358">
        <v>399.53013786000344</v>
      </c>
      <c r="G6" s="359">
        <v>634.47150823000254</v>
      </c>
      <c r="H6" s="360">
        <v>3.5332197559016558E-2</v>
      </c>
      <c r="I6" s="360">
        <f>+IF(F6&lt;&gt;0,(G6/F6-1),"-")</f>
        <v>0.5880441751613823</v>
      </c>
      <c r="J6" s="13"/>
      <c r="K6" s="13"/>
    </row>
    <row r="7" spans="1:11" ht="15.75" customHeight="1" x14ac:dyDescent="0.3">
      <c r="A7" s="13"/>
      <c r="B7" s="357" t="s">
        <v>506</v>
      </c>
      <c r="C7" s="358">
        <v>3.8168137100000004</v>
      </c>
      <c r="D7" s="358">
        <v>4.1772930900000143</v>
      </c>
      <c r="E7" s="358">
        <v>5.3815578899999901</v>
      </c>
      <c r="F7" s="358">
        <v>4.0576802300000221</v>
      </c>
      <c r="G7" s="359">
        <v>5.5801473999999898</v>
      </c>
      <c r="H7" s="360">
        <v>3.3578613430290476E-4</v>
      </c>
      <c r="I7" s="360">
        <f t="shared" ref="I7:I20" si="0">+IF(F7&lt;&gt;0,(G7/F7-1),"-")</f>
        <v>0.37520629613535594</v>
      </c>
      <c r="J7" s="13"/>
      <c r="K7" s="13"/>
    </row>
    <row r="8" spans="1:11" x14ac:dyDescent="0.3">
      <c r="A8" s="13"/>
      <c r="B8" s="357" t="s">
        <v>507</v>
      </c>
      <c r="C8" s="358">
        <v>1.8073966000000004</v>
      </c>
      <c r="D8" s="358">
        <v>8.9292599999999979E-3</v>
      </c>
      <c r="E8" s="361">
        <v>3.1476160300000005</v>
      </c>
      <c r="F8" s="358">
        <v>1.1674897399999999</v>
      </c>
      <c r="G8" s="359">
        <v>7.3310000000000001E-5</v>
      </c>
      <c r="H8" s="360">
        <v>9.7983396567685415E-5</v>
      </c>
      <c r="I8" s="360">
        <f t="shared" si="0"/>
        <v>-0.99993720715695544</v>
      </c>
      <c r="J8" s="13"/>
      <c r="K8" s="13"/>
    </row>
    <row r="9" spans="1:11" x14ac:dyDescent="0.3">
      <c r="A9" s="13"/>
      <c r="B9" s="357" t="s">
        <v>508</v>
      </c>
      <c r="C9" s="358">
        <v>7.1579999999999994E-4</v>
      </c>
      <c r="D9" s="358">
        <v>8.9800999999999998E-4</v>
      </c>
      <c r="E9" s="358">
        <v>1.0508899999999999E-3</v>
      </c>
      <c r="F9" s="358">
        <v>3.0925299999999996E-3</v>
      </c>
      <c r="G9" s="359">
        <v>6.4319999999999994E-5</v>
      </c>
      <c r="H9" s="360">
        <v>0</v>
      </c>
      <c r="I9" s="360">
        <f t="shared" si="0"/>
        <v>-0.97920149521589117</v>
      </c>
      <c r="J9" s="13"/>
      <c r="K9" s="13"/>
    </row>
    <row r="10" spans="1:11" x14ac:dyDescent="0.3">
      <c r="A10" s="13"/>
      <c r="B10" s="362" t="s">
        <v>509</v>
      </c>
      <c r="C10" s="363">
        <v>470.61793484001322</v>
      </c>
      <c r="D10" s="363">
        <v>518.76404517999902</v>
      </c>
      <c r="E10" s="363">
        <v>473.18117569999202</v>
      </c>
      <c r="F10" s="363">
        <v>404.75840036000346</v>
      </c>
      <c r="G10" s="363">
        <v>640.05179326000246</v>
      </c>
      <c r="H10" s="364">
        <v>3.5987247730630029E-2</v>
      </c>
      <c r="I10" s="364">
        <f t="shared" si="0"/>
        <v>0.58131812135516503</v>
      </c>
      <c r="J10" s="13"/>
      <c r="K10" s="13"/>
    </row>
    <row r="11" spans="1:11" x14ac:dyDescent="0.3">
      <c r="A11" s="13"/>
      <c r="B11" s="357" t="s">
        <v>510</v>
      </c>
      <c r="C11" s="358">
        <v>11206.449618950122</v>
      </c>
      <c r="D11" s="358">
        <v>13002.088759889708</v>
      </c>
      <c r="E11" s="358">
        <v>12132.430502779725</v>
      </c>
      <c r="F11" s="358">
        <v>10324.337745090055</v>
      </c>
      <c r="G11" s="359">
        <v>16344.406429569757</v>
      </c>
      <c r="H11" s="360">
        <v>0.9101808189392725</v>
      </c>
      <c r="I11" s="360">
        <f t="shared" si="0"/>
        <v>0.58309489994577768</v>
      </c>
      <c r="J11" s="13"/>
      <c r="K11" s="13"/>
    </row>
    <row r="12" spans="1:11" x14ac:dyDescent="0.3">
      <c r="A12" s="13"/>
      <c r="B12" s="357" t="s">
        <v>511</v>
      </c>
      <c r="C12" s="358">
        <v>594.91987573000006</v>
      </c>
      <c r="D12" s="358">
        <v>619.15519234000033</v>
      </c>
      <c r="E12" s="358">
        <v>645.96650334999993</v>
      </c>
      <c r="F12" s="358">
        <v>829.5249699100001</v>
      </c>
      <c r="G12" s="359">
        <v>404.34205303999988</v>
      </c>
      <c r="H12" s="360">
        <v>2.2516839785733447E-2</v>
      </c>
      <c r="I12" s="360">
        <f t="shared" si="0"/>
        <v>-0.51256192675686507</v>
      </c>
      <c r="J12" s="13"/>
      <c r="K12" s="13"/>
    </row>
    <row r="13" spans="1:11" x14ac:dyDescent="0.3">
      <c r="A13" s="13"/>
      <c r="B13" s="357" t="s">
        <v>512</v>
      </c>
      <c r="C13" s="358">
        <v>298.31038788000001</v>
      </c>
      <c r="D13" s="358">
        <v>335.37746635000002</v>
      </c>
      <c r="E13" s="358">
        <v>174.08376557999998</v>
      </c>
      <c r="F13" s="358">
        <v>182.42744343999999</v>
      </c>
      <c r="G13" s="359">
        <v>317.99318067000002</v>
      </c>
      <c r="H13" s="360">
        <v>1.7708278048916795E-2</v>
      </c>
      <c r="I13" s="360">
        <f t="shared" si="0"/>
        <v>0.74312140034230834</v>
      </c>
      <c r="J13" s="13"/>
      <c r="K13" s="13"/>
    </row>
    <row r="14" spans="1:11" x14ac:dyDescent="0.3">
      <c r="A14" s="13"/>
      <c r="B14" s="357" t="s">
        <v>513</v>
      </c>
      <c r="C14" s="358">
        <v>86.984086540000007</v>
      </c>
      <c r="D14" s="358">
        <v>92.542450860000102</v>
      </c>
      <c r="E14" s="358">
        <v>99.336438079999994</v>
      </c>
      <c r="F14" s="358">
        <v>79.663823950000037</v>
      </c>
      <c r="G14" s="359">
        <v>155.45677848999966</v>
      </c>
      <c r="H14" s="360">
        <v>8.6570153872154772E-3</v>
      </c>
      <c r="I14" s="360">
        <f t="shared" si="0"/>
        <v>0.9514099472248545</v>
      </c>
      <c r="J14" s="13"/>
      <c r="K14" s="13"/>
    </row>
    <row r="15" spans="1:11" x14ac:dyDescent="0.3">
      <c r="A15" s="13"/>
      <c r="B15" s="357" t="s">
        <v>514</v>
      </c>
      <c r="C15" s="358">
        <v>40.179727690000007</v>
      </c>
      <c r="D15" s="358">
        <v>43.530701389999997</v>
      </c>
      <c r="E15" s="358">
        <v>45.35448839</v>
      </c>
      <c r="F15" s="358">
        <v>60.368784880000021</v>
      </c>
      <c r="G15" s="359">
        <v>87.008420350000023</v>
      </c>
      <c r="H15" s="360">
        <v>4.8452903829839557E-3</v>
      </c>
      <c r="I15" s="360">
        <f t="shared" si="0"/>
        <v>0.44128162465011989</v>
      </c>
      <c r="J15" s="13"/>
      <c r="K15" s="13"/>
    </row>
    <row r="16" spans="1:11" x14ac:dyDescent="0.3">
      <c r="A16" s="13"/>
      <c r="B16" s="357" t="s">
        <v>515</v>
      </c>
      <c r="C16" s="358">
        <v>2.8998556500000006</v>
      </c>
      <c r="D16" s="358">
        <v>2.5111068600000013</v>
      </c>
      <c r="E16" s="358">
        <v>2.3312718000000019</v>
      </c>
      <c r="F16" s="358">
        <v>2.1725708300000015</v>
      </c>
      <c r="G16" s="359">
        <v>5.8071754999999996</v>
      </c>
      <c r="H16" s="360">
        <v>3.2338768465470751E-4</v>
      </c>
      <c r="I16" s="360">
        <f t="shared" si="0"/>
        <v>1.6729510586313063</v>
      </c>
      <c r="J16" s="13"/>
      <c r="K16" s="13"/>
    </row>
    <row r="17" spans="1:11" x14ac:dyDescent="0.3">
      <c r="A17" s="13"/>
      <c r="B17" s="357" t="s">
        <v>516</v>
      </c>
      <c r="C17" s="358">
        <v>2.1385426299999999</v>
      </c>
      <c r="D17" s="358">
        <v>4.4490344899999998</v>
      </c>
      <c r="E17" s="358">
        <v>1.34447465</v>
      </c>
      <c r="F17" s="358">
        <v>0.14249999999999999</v>
      </c>
      <c r="G17" s="359">
        <v>1.9899615800000001</v>
      </c>
      <c r="H17" s="360">
        <v>1.1081619074677932E-4</v>
      </c>
      <c r="I17" s="360">
        <f t="shared" si="0"/>
        <v>12.964642666666668</v>
      </c>
      <c r="J17" s="13"/>
      <c r="K17" s="13"/>
    </row>
    <row r="18" spans="1:11" x14ac:dyDescent="0.3">
      <c r="A18" s="13"/>
      <c r="B18" s="362" t="s">
        <v>517</v>
      </c>
      <c r="C18" s="363">
        <v>12231.882095070121</v>
      </c>
      <c r="D18" s="363">
        <v>14099.65471217971</v>
      </c>
      <c r="E18" s="363">
        <v>13100.847444629726</v>
      </c>
      <c r="F18" s="363">
        <v>11478.637838100056</v>
      </c>
      <c r="G18" s="363">
        <v>17317.003999199755</v>
      </c>
      <c r="H18" s="364">
        <v>0.96400808678655237</v>
      </c>
      <c r="I18" s="364">
        <f t="shared" si="0"/>
        <v>0.50862883239689927</v>
      </c>
      <c r="J18" s="13"/>
      <c r="K18" s="13"/>
    </row>
    <row r="19" spans="1:11" x14ac:dyDescent="0.3">
      <c r="A19" s="13"/>
      <c r="B19" s="362" t="s">
        <v>518</v>
      </c>
      <c r="C19" s="363">
        <v>4.3656270000000004E-2</v>
      </c>
      <c r="D19" s="363">
        <v>9.4211370000000044E-2</v>
      </c>
      <c r="E19" s="363">
        <v>9.5570969999999991E-2</v>
      </c>
      <c r="F19" s="363">
        <v>5.7283660000000014E-2</v>
      </c>
      <c r="G19" s="363">
        <v>0.26223651999999992</v>
      </c>
      <c r="H19" s="364">
        <v>4.6654828175283794E-6</v>
      </c>
      <c r="I19" s="364">
        <f t="shared" si="0"/>
        <v>3.5778590264658341</v>
      </c>
      <c r="J19" s="13"/>
      <c r="K19" s="13"/>
    </row>
    <row r="20" spans="1:11" x14ac:dyDescent="0.3">
      <c r="A20" s="13"/>
      <c r="B20" s="365" t="s">
        <v>519</v>
      </c>
      <c r="C20" s="366">
        <v>12702.543686180134</v>
      </c>
      <c r="D20" s="366">
        <v>14618.51296872971</v>
      </c>
      <c r="E20" s="366">
        <v>13574.124191299717</v>
      </c>
      <c r="F20" s="366">
        <v>11883.45352212006</v>
      </c>
      <c r="G20" s="366">
        <v>17957.318028979756</v>
      </c>
      <c r="H20" s="367">
        <v>1</v>
      </c>
      <c r="I20" s="367">
        <f t="shared" si="0"/>
        <v>0.51111947343873587</v>
      </c>
      <c r="J20" s="13"/>
      <c r="K20" s="13"/>
    </row>
    <row r="21" spans="1:11" x14ac:dyDescent="0.3">
      <c r="B21" s="854" t="s">
        <v>520</v>
      </c>
      <c r="C21" s="854"/>
      <c r="D21" s="854"/>
      <c r="E21" s="854"/>
      <c r="F21" s="854"/>
      <c r="G21" s="854"/>
      <c r="H21" s="854"/>
      <c r="I21" s="854"/>
    </row>
    <row r="22" spans="1:11" ht="19.2" customHeight="1" x14ac:dyDescent="0.3">
      <c r="B22" s="846" t="s">
        <v>521</v>
      </c>
      <c r="C22" s="846"/>
      <c r="D22" s="846"/>
      <c r="E22" s="846"/>
      <c r="F22" s="846"/>
      <c r="G22" s="846"/>
      <c r="H22" s="846"/>
      <c r="I22" s="846"/>
    </row>
    <row r="32" spans="1:11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</sheetData>
  <mergeCells count="2">
    <mergeCell ref="B21:I21"/>
    <mergeCell ref="B22:I22"/>
  </mergeCells>
  <pageMargins left="0.7" right="0.7" top="0.75" bottom="0.75" header="0.3" footer="0.3"/>
  <pageSetup paperSize="1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/>
  </sheetViews>
  <sheetFormatPr baseColWidth="10" defaultColWidth="11.44140625" defaultRowHeight="12.75" customHeight="1" x14ac:dyDescent="0.3"/>
  <cols>
    <col min="1" max="1" width="3.77734375" style="370" customWidth="1"/>
    <col min="2" max="2" width="37.33203125" style="257" customWidth="1"/>
    <col min="3" max="3" width="11.44140625" style="257" customWidth="1"/>
    <col min="4" max="11" width="11.44140625" style="59" customWidth="1"/>
    <col min="12" max="16384" width="11.44140625" style="59"/>
  </cols>
  <sheetData>
    <row r="2" spans="1:17" s="369" customFormat="1" ht="12.75" customHeight="1" x14ac:dyDescent="0.3">
      <c r="A2" s="368"/>
      <c r="B2" s="934" t="s">
        <v>522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</row>
    <row r="3" spans="1:17" ht="12.75" customHeight="1" x14ac:dyDescent="0.3"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</row>
    <row r="4" spans="1:17" ht="24.75" customHeight="1" x14ac:dyDescent="0.3">
      <c r="B4" s="936" t="s">
        <v>523</v>
      </c>
      <c r="C4" s="937" t="s">
        <v>524</v>
      </c>
      <c r="D4" s="937"/>
      <c r="E4" s="937"/>
      <c r="F4" s="938" t="s">
        <v>525</v>
      </c>
      <c r="G4" s="938"/>
      <c r="H4" s="938"/>
      <c r="I4" s="936" t="s">
        <v>526</v>
      </c>
      <c r="J4" s="936"/>
      <c r="K4" s="936"/>
      <c r="L4" s="845" t="s">
        <v>527</v>
      </c>
      <c r="M4" s="845"/>
      <c r="N4" s="845"/>
      <c r="O4" s="845" t="s">
        <v>528</v>
      </c>
      <c r="P4" s="845"/>
      <c r="Q4" s="845"/>
    </row>
    <row r="5" spans="1:17" ht="21" customHeight="1" x14ac:dyDescent="0.3">
      <c r="B5" s="936"/>
      <c r="C5" s="237">
        <v>2019</v>
      </c>
      <c r="D5" s="237">
        <v>2020</v>
      </c>
      <c r="E5" s="237">
        <v>2021</v>
      </c>
      <c r="F5" s="237">
        <v>2019</v>
      </c>
      <c r="G5" s="237">
        <v>2020</v>
      </c>
      <c r="H5" s="237">
        <v>2021</v>
      </c>
      <c r="I5" s="237">
        <v>2019</v>
      </c>
      <c r="J5" s="237">
        <v>2020</v>
      </c>
      <c r="K5" s="237">
        <v>2021</v>
      </c>
      <c r="L5" s="237">
        <v>2019</v>
      </c>
      <c r="M5" s="237">
        <v>2020</v>
      </c>
      <c r="N5" s="237">
        <v>2021</v>
      </c>
      <c r="O5" s="237">
        <v>2019</v>
      </c>
      <c r="P5" s="237">
        <v>2020</v>
      </c>
      <c r="Q5" s="237">
        <v>2021</v>
      </c>
    </row>
    <row r="6" spans="1:17" ht="12.75" customHeight="1" x14ac:dyDescent="0.3">
      <c r="A6" s="371"/>
      <c r="B6" s="372" t="s">
        <v>529</v>
      </c>
      <c r="C6" s="373">
        <v>11732.511282500096</v>
      </c>
      <c r="D6" s="374">
        <v>10951.427697520034</v>
      </c>
      <c r="E6" s="375">
        <v>19939.477844570058</v>
      </c>
      <c r="F6" s="376">
        <v>0.18191259924193282</v>
      </c>
      <c r="G6" s="377">
        <v>0.19632200139395212</v>
      </c>
      <c r="H6" s="378">
        <v>0.22798025315158246</v>
      </c>
      <c r="I6" s="373">
        <v>4.3789247199999997</v>
      </c>
      <c r="J6" s="374">
        <v>3.5835779000000012</v>
      </c>
      <c r="K6" s="375">
        <v>6.9311765800000096</v>
      </c>
      <c r="L6" s="376">
        <v>3.7322996028407729E-4</v>
      </c>
      <c r="M6" s="377">
        <v>3.2722472347705928E-4</v>
      </c>
      <c r="N6" s="378">
        <v>3.4761073655133429E-4</v>
      </c>
      <c r="O6" s="376">
        <v>3.7322996028407734E-4</v>
      </c>
      <c r="P6" s="377">
        <v>3.2722472347705933E-4</v>
      </c>
      <c r="Q6" s="378">
        <v>3.4761073655133429E-4</v>
      </c>
    </row>
    <row r="7" spans="1:17" ht="12.75" customHeight="1" x14ac:dyDescent="0.3">
      <c r="A7" s="371"/>
      <c r="B7" s="372" t="s">
        <v>530</v>
      </c>
      <c r="C7" s="373">
        <v>10740.946022790018</v>
      </c>
      <c r="D7" s="374">
        <v>8314.9634485699789</v>
      </c>
      <c r="E7" s="375">
        <v>12697.08324596994</v>
      </c>
      <c r="F7" s="376">
        <v>0.16653837889228698</v>
      </c>
      <c r="G7" s="377">
        <v>0.14905912825507472</v>
      </c>
      <c r="H7" s="378">
        <v>0.14517352336240977</v>
      </c>
      <c r="I7" s="373">
        <v>8.7815829400000069</v>
      </c>
      <c r="J7" s="374">
        <v>5.9227617599999975</v>
      </c>
      <c r="K7" s="375">
        <v>0.31969203000000007</v>
      </c>
      <c r="L7" s="376">
        <v>8.1758002706347683E-4</v>
      </c>
      <c r="M7" s="377">
        <v>7.1230159899483424E-4</v>
      </c>
      <c r="N7" s="378">
        <v>2.517838339773589E-5</v>
      </c>
      <c r="O7" s="376">
        <v>8.1758002706347683E-4</v>
      </c>
      <c r="P7" s="377">
        <v>7.1230159899483435E-4</v>
      </c>
      <c r="Q7" s="378">
        <v>2.517838339773589E-5</v>
      </c>
    </row>
    <row r="8" spans="1:17" ht="12.75" customHeight="1" x14ac:dyDescent="0.3">
      <c r="A8" s="371"/>
      <c r="B8" s="372" t="s">
        <v>531</v>
      </c>
      <c r="C8" s="373">
        <v>8738.0106636699948</v>
      </c>
      <c r="D8" s="374">
        <v>7480.7657883099964</v>
      </c>
      <c r="E8" s="375">
        <v>12219.731739360037</v>
      </c>
      <c r="F8" s="376">
        <v>0.13548286413351865</v>
      </c>
      <c r="G8" s="377">
        <v>0.13410478999491543</v>
      </c>
      <c r="H8" s="378">
        <v>0.13971567144835623</v>
      </c>
      <c r="I8" s="373">
        <v>0.22278440000000019</v>
      </c>
      <c r="J8" s="374">
        <v>0.41413620000000045</v>
      </c>
      <c r="K8" s="375">
        <v>0.19591155999999998</v>
      </c>
      <c r="L8" s="376">
        <v>2.5496009169028636E-5</v>
      </c>
      <c r="M8" s="377">
        <v>5.5360134472751522E-5</v>
      </c>
      <c r="N8" s="378">
        <v>1.6032394505761885E-5</v>
      </c>
      <c r="O8" s="376">
        <v>2.5496009169028639E-5</v>
      </c>
      <c r="P8" s="377">
        <v>5.5360134472751522E-5</v>
      </c>
      <c r="Q8" s="378">
        <v>1.6032394505761888E-5</v>
      </c>
    </row>
    <row r="9" spans="1:17" ht="12.75" customHeight="1" x14ac:dyDescent="0.3">
      <c r="A9" s="379"/>
      <c r="B9" s="372" t="s">
        <v>532</v>
      </c>
      <c r="C9" s="373">
        <v>7606.7105276800858</v>
      </c>
      <c r="D9" s="374">
        <v>6152.6447295299931</v>
      </c>
      <c r="E9" s="375">
        <v>8461.8541985000284</v>
      </c>
      <c r="F9" s="376">
        <v>0.11794205438653474</v>
      </c>
      <c r="G9" s="377">
        <v>0.11029607833148641</v>
      </c>
      <c r="H9" s="378">
        <v>9.6749557703747088E-2</v>
      </c>
      <c r="I9" s="373">
        <v>0.83416702000000009</v>
      </c>
      <c r="J9" s="374">
        <v>9.4552399999999953E-2</v>
      </c>
      <c r="K9" s="375">
        <v>5.8495740000000004E-2</v>
      </c>
      <c r="L9" s="376">
        <v>1.0966199081252623E-4</v>
      </c>
      <c r="M9" s="377">
        <v>1.5367765271118282E-5</v>
      </c>
      <c r="N9" s="378">
        <v>6.9128749595294513E-6</v>
      </c>
      <c r="O9" s="376">
        <v>1.0966199081252623E-4</v>
      </c>
      <c r="P9" s="377">
        <v>1.5367765271118278E-5</v>
      </c>
      <c r="Q9" s="378">
        <v>6.9128749595294513E-6</v>
      </c>
    </row>
    <row r="10" spans="1:17" ht="12.75" customHeight="1" x14ac:dyDescent="0.3">
      <c r="A10" s="371"/>
      <c r="B10" s="372" t="s">
        <v>533</v>
      </c>
      <c r="C10" s="373">
        <v>2803.6214957500024</v>
      </c>
      <c r="D10" s="374">
        <v>2060.8586444999978</v>
      </c>
      <c r="E10" s="375">
        <v>2890.2090325599929</v>
      </c>
      <c r="F10" s="376">
        <v>4.3470154112969998E-2</v>
      </c>
      <c r="G10" s="377">
        <v>3.6944214476244706E-2</v>
      </c>
      <c r="H10" s="378">
        <v>3.3045528676341578E-2</v>
      </c>
      <c r="I10" s="373">
        <v>1.1694025000000001</v>
      </c>
      <c r="J10" s="374">
        <v>1.3904497199999994</v>
      </c>
      <c r="K10" s="375">
        <v>0.96242508999999998</v>
      </c>
      <c r="L10" s="376">
        <v>4.17104270948376E-4</v>
      </c>
      <c r="M10" s="377">
        <v>6.7469436766603086E-4</v>
      </c>
      <c r="N10" s="378">
        <v>3.3299497688841389E-4</v>
      </c>
      <c r="O10" s="376">
        <v>4.17104270948376E-4</v>
      </c>
      <c r="P10" s="377">
        <v>6.7469436766603086E-4</v>
      </c>
      <c r="Q10" s="378">
        <v>3.3295054411605965E-4</v>
      </c>
    </row>
    <row r="11" spans="1:17" ht="12.75" customHeight="1" x14ac:dyDescent="0.3">
      <c r="A11" s="371"/>
      <c r="B11" s="372" t="s">
        <v>534</v>
      </c>
      <c r="C11" s="373">
        <v>1415.3079722899993</v>
      </c>
      <c r="D11" s="374">
        <v>1054.5951816699976</v>
      </c>
      <c r="E11" s="375">
        <v>1766.9223748100005</v>
      </c>
      <c r="F11" s="376">
        <v>2.1944351534622195E-2</v>
      </c>
      <c r="G11" s="377">
        <v>1.8905319237304284E-2</v>
      </c>
      <c r="H11" s="378">
        <v>2.0202304867179686E-2</v>
      </c>
      <c r="I11" s="373">
        <v>4.673701999999999E-2</v>
      </c>
      <c r="J11" s="374">
        <v>3.5395290000000003E-2</v>
      </c>
      <c r="K11" s="375">
        <v>2.6469469999999998E-2</v>
      </c>
      <c r="L11" s="376">
        <v>3.3022508821439386E-5</v>
      </c>
      <c r="M11" s="377">
        <v>3.3562916477534076E-5</v>
      </c>
      <c r="N11" s="378">
        <v>1.4980550576165687E-5</v>
      </c>
      <c r="O11" s="376">
        <v>3.3022508821439386E-5</v>
      </c>
      <c r="P11" s="377">
        <v>3.3562916477534069E-5</v>
      </c>
      <c r="Q11" s="378">
        <v>1.4980550576165689E-5</v>
      </c>
    </row>
    <row r="12" spans="1:17" ht="12.75" customHeight="1" x14ac:dyDescent="0.3">
      <c r="A12" s="371"/>
      <c r="B12" s="372" t="s">
        <v>535</v>
      </c>
      <c r="C12" s="373">
        <v>1200.2054326799966</v>
      </c>
      <c r="D12" s="374">
        <v>789.03281794000134</v>
      </c>
      <c r="E12" s="375">
        <v>1354.1724757100026</v>
      </c>
      <c r="F12" s="376">
        <v>1.8609186441505134E-2</v>
      </c>
      <c r="G12" s="377">
        <v>1.4144685630218722E-2</v>
      </c>
      <c r="H12" s="378">
        <v>1.5483082667951798E-2</v>
      </c>
      <c r="I12" s="373">
        <v>0.13298493</v>
      </c>
      <c r="J12" s="374">
        <v>6.4214499999999994E-2</v>
      </c>
      <c r="K12" s="375">
        <v>8.6528499999999939E-2</v>
      </c>
      <c r="L12" s="376">
        <v>1.1080180640663451E-4</v>
      </c>
      <c r="M12" s="377">
        <v>8.1383813879441086E-5</v>
      </c>
      <c r="N12" s="378">
        <v>6.3897695125306994E-5</v>
      </c>
      <c r="O12" s="376">
        <v>1.108018064066345E-4</v>
      </c>
      <c r="P12" s="377">
        <v>8.1383813879441099E-5</v>
      </c>
      <c r="Q12" s="378">
        <v>6.3897695125306994E-5</v>
      </c>
    </row>
    <row r="13" spans="1:17" ht="12.75" customHeight="1" x14ac:dyDescent="0.3">
      <c r="A13" s="371"/>
      <c r="B13" s="372" t="s">
        <v>536</v>
      </c>
      <c r="C13" s="373">
        <v>1181.3632449999982</v>
      </c>
      <c r="D13" s="374">
        <v>963.11728692000088</v>
      </c>
      <c r="E13" s="375">
        <v>1277.0251460100017</v>
      </c>
      <c r="F13" s="376">
        <v>1.8317038302565314E-2</v>
      </c>
      <c r="G13" s="377">
        <v>1.7265430459634544E-2</v>
      </c>
      <c r="H13" s="378">
        <v>1.460101003334846E-2</v>
      </c>
      <c r="I13" s="373">
        <v>5.4669199999999992E-3</v>
      </c>
      <c r="J13" s="374">
        <v>2.1270799999999999E-3</v>
      </c>
      <c r="K13" s="375">
        <v>1.2637100000000001E-3</v>
      </c>
      <c r="L13" s="376">
        <v>4.6276367773740983E-6</v>
      </c>
      <c r="M13" s="377">
        <v>2.208536830236213E-6</v>
      </c>
      <c r="N13" s="378">
        <v>9.8957330945940724E-7</v>
      </c>
      <c r="O13" s="376">
        <v>4.6276367773740992E-6</v>
      </c>
      <c r="P13" s="377">
        <v>2.208536830236213E-6</v>
      </c>
      <c r="Q13" s="378">
        <v>9.8957330945940724E-7</v>
      </c>
    </row>
    <row r="14" spans="1:17" ht="12.75" customHeight="1" x14ac:dyDescent="0.3">
      <c r="A14" s="371"/>
      <c r="B14" s="372" t="s">
        <v>537</v>
      </c>
      <c r="C14" s="373">
        <v>1580.9479525499971</v>
      </c>
      <c r="D14" s="374">
        <v>664.75157891999982</v>
      </c>
      <c r="E14" s="375">
        <v>1272.0428959400001</v>
      </c>
      <c r="F14" s="376">
        <v>2.4512599595241814E-2</v>
      </c>
      <c r="G14" s="377">
        <v>1.1916744008903716E-2</v>
      </c>
      <c r="H14" s="378">
        <v>1.4544044919162545E-2</v>
      </c>
      <c r="I14" s="373">
        <v>9.9552700000000004E-3</v>
      </c>
      <c r="J14" s="374">
        <v>2.7186700000000003E-3</v>
      </c>
      <c r="K14" s="375">
        <v>2.1964999999999997E-3</v>
      </c>
      <c r="L14" s="376">
        <v>6.2970257711157424E-6</v>
      </c>
      <c r="M14" s="377">
        <v>4.0897533548050152E-6</v>
      </c>
      <c r="N14" s="378">
        <v>1.7267499445267171E-6</v>
      </c>
      <c r="O14" s="376">
        <v>6.2970257711157433E-6</v>
      </c>
      <c r="P14" s="377">
        <v>4.0897533548050152E-6</v>
      </c>
      <c r="Q14" s="378">
        <v>1.7267499445267171E-6</v>
      </c>
    </row>
    <row r="15" spans="1:17" ht="12.75" customHeight="1" x14ac:dyDescent="0.3">
      <c r="A15" s="371"/>
      <c r="B15" s="372" t="s">
        <v>538</v>
      </c>
      <c r="C15" s="373">
        <v>580.72933645999967</v>
      </c>
      <c r="D15" s="374">
        <v>606.6549636499999</v>
      </c>
      <c r="E15" s="375">
        <v>925.73653741000089</v>
      </c>
      <c r="F15" s="376">
        <v>9.0042089462171911E-3</v>
      </c>
      <c r="G15" s="377">
        <v>1.0875268495477859E-2</v>
      </c>
      <c r="H15" s="378">
        <v>1.0584512382698863E-2</v>
      </c>
      <c r="I15" s="373">
        <v>1.2582969399999999</v>
      </c>
      <c r="J15" s="374">
        <v>0.82806494000000019</v>
      </c>
      <c r="K15" s="375">
        <v>0.68000017000000035</v>
      </c>
      <c r="L15" s="376">
        <v>2.1667528416427274E-3</v>
      </c>
      <c r="M15" s="377">
        <v>1.3649685399718238E-3</v>
      </c>
      <c r="N15" s="378">
        <v>7.345504282487167E-4</v>
      </c>
      <c r="O15" s="376">
        <v>2.1667528416427274E-3</v>
      </c>
      <c r="P15" s="377">
        <v>1.3649685399718238E-3</v>
      </c>
      <c r="Q15" s="378">
        <v>7.3455042824871681E-4</v>
      </c>
    </row>
    <row r="16" spans="1:17" ht="12.75" customHeight="1" x14ac:dyDescent="0.3">
      <c r="A16" s="371"/>
      <c r="B16" s="372" t="s">
        <v>539</v>
      </c>
      <c r="C16" s="373">
        <v>498.51526849999948</v>
      </c>
      <c r="D16" s="374">
        <v>581.33908163000081</v>
      </c>
      <c r="E16" s="375">
        <v>913.67366498999979</v>
      </c>
      <c r="F16" s="376">
        <v>7.7294797397629688E-3</v>
      </c>
      <c r="G16" s="377">
        <v>1.0421440486701902E-2</v>
      </c>
      <c r="H16" s="378">
        <v>1.0446590179846595E-2</v>
      </c>
      <c r="I16" s="373">
        <v>6.0079779999999999E-2</v>
      </c>
      <c r="J16" s="374">
        <v>5.5543909999999995E-2</v>
      </c>
      <c r="K16" s="375">
        <v>4.1251700000000001E-3</v>
      </c>
      <c r="L16" s="376">
        <v>1.2051743205534349E-4</v>
      </c>
      <c r="M16" s="377">
        <v>9.5544771984470644E-5</v>
      </c>
      <c r="N16" s="378">
        <v>4.5149271102666071E-6</v>
      </c>
      <c r="O16" s="376">
        <v>1.2051743205534349E-4</v>
      </c>
      <c r="P16" s="377">
        <v>9.5544771984470644E-5</v>
      </c>
      <c r="Q16" s="378">
        <v>4.5149271102666071E-6</v>
      </c>
    </row>
    <row r="17" spans="1:17" ht="12.75" customHeight="1" x14ac:dyDescent="0.3">
      <c r="A17" s="371"/>
      <c r="B17" s="372" t="s">
        <v>540</v>
      </c>
      <c r="C17" s="373">
        <v>570.18314827000006</v>
      </c>
      <c r="D17" s="374">
        <v>435.80599097999976</v>
      </c>
      <c r="E17" s="375">
        <v>858.61494179000215</v>
      </c>
      <c r="F17" s="376">
        <v>8.8406902877183093E-3</v>
      </c>
      <c r="G17" s="377">
        <v>7.812525154874829E-3</v>
      </c>
      <c r="H17" s="378">
        <v>9.8170701015785154E-3</v>
      </c>
      <c r="I17" s="373">
        <v>10.14378521000001</v>
      </c>
      <c r="J17" s="374">
        <v>7.5645419799999996</v>
      </c>
      <c r="K17" s="375">
        <v>13.921669769999982</v>
      </c>
      <c r="L17" s="376">
        <v>1.7790398121686684E-2</v>
      </c>
      <c r="M17" s="377">
        <v>1.735759061730557E-2</v>
      </c>
      <c r="N17" s="378">
        <v>1.6214101446891553E-2</v>
      </c>
      <c r="O17" s="376">
        <v>1.7790398121686684E-2</v>
      </c>
      <c r="P17" s="377">
        <v>1.735759061730557E-2</v>
      </c>
      <c r="Q17" s="378">
        <v>1.6214101446891553E-2</v>
      </c>
    </row>
    <row r="18" spans="1:17" ht="12.75" customHeight="1" x14ac:dyDescent="0.3">
      <c r="A18" s="371"/>
      <c r="B18" s="372" t="s">
        <v>541</v>
      </c>
      <c r="C18" s="373">
        <v>559.2373004399991</v>
      </c>
      <c r="D18" s="374">
        <v>371.81282186999988</v>
      </c>
      <c r="E18" s="375">
        <v>596.09364954000057</v>
      </c>
      <c r="F18" s="376">
        <v>8.6709749060990184E-3</v>
      </c>
      <c r="G18" s="377">
        <v>6.665344405276147E-3</v>
      </c>
      <c r="H18" s="378">
        <v>6.8155035043301199E-3</v>
      </c>
      <c r="I18" s="373">
        <v>0.22658120000000001</v>
      </c>
      <c r="J18" s="374">
        <v>2.77838E-3</v>
      </c>
      <c r="K18" s="375">
        <v>1.2545099999999999E-3</v>
      </c>
      <c r="L18" s="376">
        <v>4.0516110034457555E-4</v>
      </c>
      <c r="M18" s="377">
        <v>7.4725233681463225E-6</v>
      </c>
      <c r="N18" s="378">
        <v>2.104551861889642E-6</v>
      </c>
      <c r="O18" s="376">
        <v>4.0516110034457555E-4</v>
      </c>
      <c r="P18" s="377">
        <v>7.4725233681463225E-6</v>
      </c>
      <c r="Q18" s="378">
        <v>2.104551861889642E-6</v>
      </c>
    </row>
    <row r="19" spans="1:17" ht="12.75" customHeight="1" x14ac:dyDescent="0.3">
      <c r="A19" s="371"/>
      <c r="B19" s="372" t="s">
        <v>542</v>
      </c>
      <c r="C19" s="373">
        <v>350.86638622999942</v>
      </c>
      <c r="D19" s="374">
        <v>259.16591769000001</v>
      </c>
      <c r="E19" s="375">
        <v>568.83099063999805</v>
      </c>
      <c r="F19" s="376">
        <v>5.4401836715832347E-3</v>
      </c>
      <c r="G19" s="377">
        <v>4.6459669971179104E-3</v>
      </c>
      <c r="H19" s="378">
        <v>6.5037928403871119E-3</v>
      </c>
      <c r="I19" s="373">
        <v>1.4169199999999999E-3</v>
      </c>
      <c r="J19" s="374">
        <v>9.8837000000000005E-3</v>
      </c>
      <c r="K19" s="375">
        <v>3.24538E-3</v>
      </c>
      <c r="L19" s="376">
        <v>4.0383463780174788E-6</v>
      </c>
      <c r="M19" s="377">
        <v>3.8136573234997429E-5</v>
      </c>
      <c r="N19" s="378">
        <v>5.7053501890756461E-6</v>
      </c>
      <c r="O19" s="376">
        <v>4.0383463780174788E-6</v>
      </c>
      <c r="P19" s="377">
        <v>3.8136573234997422E-5</v>
      </c>
      <c r="Q19" s="378">
        <v>5.7053501890756461E-6</v>
      </c>
    </row>
    <row r="20" spans="1:17" ht="12.75" customHeight="1" x14ac:dyDescent="0.3">
      <c r="A20" s="371"/>
      <c r="B20" s="372" t="s">
        <v>543</v>
      </c>
      <c r="C20" s="373">
        <v>144.36125519999993</v>
      </c>
      <c r="D20" s="374">
        <v>209.66735098000004</v>
      </c>
      <c r="E20" s="375">
        <v>412.21375319999947</v>
      </c>
      <c r="F20" s="376">
        <v>2.2383214071509472E-3</v>
      </c>
      <c r="G20" s="377">
        <v>3.7586253690633487E-3</v>
      </c>
      <c r="H20" s="378">
        <v>4.713092115032071E-3</v>
      </c>
      <c r="I20" s="373">
        <v>0.12536485999999999</v>
      </c>
      <c r="J20" s="374">
        <v>2.0987500000000003E-2</v>
      </c>
      <c r="K20" s="375">
        <v>7.0415700000000005E-3</v>
      </c>
      <c r="L20" s="376">
        <v>8.6841070913603452E-4</v>
      </c>
      <c r="M20" s="377">
        <v>1.0009903736515458E-4</v>
      </c>
      <c r="N20" s="378">
        <v>1.7082326694188547E-5</v>
      </c>
      <c r="O20" s="376">
        <v>8.6841070913603463E-4</v>
      </c>
      <c r="P20" s="377">
        <v>1.0009903736515458E-4</v>
      </c>
      <c r="Q20" s="378">
        <v>1.7082326694188547E-5</v>
      </c>
    </row>
    <row r="21" spans="1:17" ht="12.75" customHeight="1" x14ac:dyDescent="0.3">
      <c r="A21" s="371"/>
      <c r="B21" s="372" t="s">
        <v>544</v>
      </c>
      <c r="C21" s="373">
        <v>194.05392816000005</v>
      </c>
      <c r="D21" s="374">
        <v>255.63282129999988</v>
      </c>
      <c r="E21" s="375">
        <v>397.37556232000031</v>
      </c>
      <c r="F21" s="376">
        <v>3.0088063514029373E-3</v>
      </c>
      <c r="G21" s="377">
        <v>4.5826305469708999E-3</v>
      </c>
      <c r="H21" s="378">
        <v>4.5434379977325589E-3</v>
      </c>
      <c r="I21" s="373">
        <v>2.2052500000000002E-3</v>
      </c>
      <c r="J21" s="374">
        <v>1.2415499999999999E-3</v>
      </c>
      <c r="K21" s="375">
        <v>0</v>
      </c>
      <c r="L21" s="376">
        <v>1.1364109043861983E-5</v>
      </c>
      <c r="M21" s="377">
        <v>4.8567707138942429E-6</v>
      </c>
      <c r="N21" s="378">
        <v>0</v>
      </c>
      <c r="O21" s="376">
        <v>1.1364109043861981E-5</v>
      </c>
      <c r="P21" s="377">
        <v>4.8567707138942438E-6</v>
      </c>
      <c r="Q21" s="378">
        <v>0</v>
      </c>
    </row>
    <row r="22" spans="1:17" ht="12.75" customHeight="1" x14ac:dyDescent="0.3">
      <c r="A22" s="371"/>
      <c r="B22" s="372" t="s">
        <v>545</v>
      </c>
      <c r="C22" s="373">
        <v>0</v>
      </c>
      <c r="D22" s="374">
        <v>0</v>
      </c>
      <c r="E22" s="375">
        <v>329.84809629000023</v>
      </c>
      <c r="F22" s="376">
        <v>0</v>
      </c>
      <c r="G22" s="377">
        <v>0</v>
      </c>
      <c r="H22" s="378">
        <v>3.7713551518220945E-3</v>
      </c>
      <c r="I22" s="373">
        <v>0</v>
      </c>
      <c r="J22" s="374">
        <v>0</v>
      </c>
      <c r="K22" s="375">
        <v>1.71346E-2</v>
      </c>
      <c r="L22" s="380" t="s">
        <v>56</v>
      </c>
      <c r="M22" s="381" t="s">
        <v>56</v>
      </c>
      <c r="N22" s="382">
        <v>5.1946942221959574E-5</v>
      </c>
      <c r="O22" s="376">
        <v>0</v>
      </c>
      <c r="P22" s="377">
        <v>0</v>
      </c>
      <c r="Q22" s="378">
        <v>5.1946942221959574E-5</v>
      </c>
    </row>
    <row r="23" spans="1:17" ht="12.75" customHeight="1" x14ac:dyDescent="0.3">
      <c r="A23" s="371"/>
      <c r="B23" s="372" t="s">
        <v>546</v>
      </c>
      <c r="C23" s="373">
        <v>159.88610095000004</v>
      </c>
      <c r="D23" s="374">
        <v>147.73552504</v>
      </c>
      <c r="E23" s="375">
        <v>242.44503040000006</v>
      </c>
      <c r="F23" s="376">
        <v>2.4790341561278044E-3</v>
      </c>
      <c r="G23" s="377">
        <v>2.6483975198418252E-3</v>
      </c>
      <c r="H23" s="378">
        <v>2.7720224088509438E-3</v>
      </c>
      <c r="I23" s="373">
        <v>6.11291E-3</v>
      </c>
      <c r="J23" s="374">
        <v>5.8522700000000006E-3</v>
      </c>
      <c r="K23" s="375">
        <v>7.3760999999999987E-4</v>
      </c>
      <c r="L23" s="376">
        <v>3.8232904321756174E-5</v>
      </c>
      <c r="M23" s="377">
        <v>3.9613153291433964E-5</v>
      </c>
      <c r="N23" s="378">
        <v>3.0423803646667765E-6</v>
      </c>
      <c r="O23" s="376">
        <v>3.8232904321756167E-5</v>
      </c>
      <c r="P23" s="377">
        <v>3.9613153291433964E-5</v>
      </c>
      <c r="Q23" s="378">
        <v>3.0423803646667765E-6</v>
      </c>
    </row>
    <row r="24" spans="1:17" ht="12.75" customHeight="1" x14ac:dyDescent="0.3">
      <c r="A24" s="371"/>
      <c r="B24" s="372" t="s">
        <v>547</v>
      </c>
      <c r="C24" s="373">
        <v>11.886742389999998</v>
      </c>
      <c r="D24" s="374">
        <v>96.927793689999959</v>
      </c>
      <c r="E24" s="375">
        <v>215.49241797000008</v>
      </c>
      <c r="F24" s="376">
        <v>1.8430395271892608E-4</v>
      </c>
      <c r="G24" s="377">
        <v>1.737587004498969E-3</v>
      </c>
      <c r="H24" s="378">
        <v>2.4638566959478245E-3</v>
      </c>
      <c r="I24" s="373">
        <v>0.19571080999999999</v>
      </c>
      <c r="J24" s="374">
        <v>1.01566271</v>
      </c>
      <c r="K24" s="375">
        <v>1.4439228899999998</v>
      </c>
      <c r="L24" s="376">
        <v>1.6464629549357974E-2</v>
      </c>
      <c r="M24" s="377">
        <v>1.0478549767142652E-2</v>
      </c>
      <c r="N24" s="378">
        <v>6.7005739858606835E-3</v>
      </c>
      <c r="O24" s="376">
        <v>1.6464629549357974E-2</v>
      </c>
      <c r="P24" s="377">
        <v>1.0478549767142652E-2</v>
      </c>
      <c r="Q24" s="378">
        <v>6.7005739858606835E-3</v>
      </c>
    </row>
    <row r="25" spans="1:17" ht="12.75" customHeight="1" x14ac:dyDescent="0.3">
      <c r="A25" s="371"/>
      <c r="B25" s="372" t="s">
        <v>548</v>
      </c>
      <c r="C25" s="373">
        <v>210.94025749999986</v>
      </c>
      <c r="D25" s="374">
        <v>208.11788353</v>
      </c>
      <c r="E25" s="375">
        <v>214.68176061999975</v>
      </c>
      <c r="F25" s="376">
        <v>3.2706289048128408E-3</v>
      </c>
      <c r="G25" s="377">
        <v>3.7308486664013136E-3</v>
      </c>
      <c r="H25" s="378">
        <v>2.4545879543432098E-3</v>
      </c>
      <c r="I25" s="373">
        <v>0.70374247999999973</v>
      </c>
      <c r="J25" s="374">
        <v>0.17230428</v>
      </c>
      <c r="K25" s="375">
        <v>0.26314268000000002</v>
      </c>
      <c r="L25" s="376">
        <v>3.336217032919855E-3</v>
      </c>
      <c r="M25" s="377">
        <v>8.2791674159593542E-4</v>
      </c>
      <c r="N25" s="378">
        <v>1.225733752322719E-3</v>
      </c>
      <c r="O25" s="376">
        <v>3.3362170329198555E-3</v>
      </c>
      <c r="P25" s="377">
        <v>8.2791674159593542E-4</v>
      </c>
      <c r="Q25" s="378">
        <v>1.225733752322719E-3</v>
      </c>
    </row>
    <row r="26" spans="1:17" ht="12.75" customHeight="1" x14ac:dyDescent="0.3">
      <c r="A26" s="371"/>
      <c r="B26" s="372" t="s">
        <v>549</v>
      </c>
      <c r="C26" s="373">
        <v>110.11382651000002</v>
      </c>
      <c r="D26" s="374">
        <v>137.80427255000004</v>
      </c>
      <c r="E26" s="375">
        <v>171.19588915999989</v>
      </c>
      <c r="F26" s="376">
        <v>1.7073149908483107E-3</v>
      </c>
      <c r="G26" s="377">
        <v>2.4703638041440098E-3</v>
      </c>
      <c r="H26" s="378">
        <v>1.9573873726004077E-3</v>
      </c>
      <c r="I26" s="373">
        <v>2.3329999999999999E-5</v>
      </c>
      <c r="J26" s="374">
        <v>2.7963600000000003E-3</v>
      </c>
      <c r="K26" s="375">
        <v>0</v>
      </c>
      <c r="L26" s="376">
        <v>2.1187166715963028E-7</v>
      </c>
      <c r="M26" s="377">
        <v>2.0292259073356282E-5</v>
      </c>
      <c r="N26" s="378">
        <v>0</v>
      </c>
      <c r="O26" s="376">
        <v>2.1187166715963028E-7</v>
      </c>
      <c r="P26" s="377">
        <v>2.0292259073356279E-5</v>
      </c>
      <c r="Q26" s="378">
        <v>0</v>
      </c>
    </row>
    <row r="27" spans="1:17" ht="12.75" customHeight="1" x14ac:dyDescent="0.3">
      <c r="A27" s="371"/>
      <c r="B27" s="372" t="s">
        <v>550</v>
      </c>
      <c r="C27" s="373">
        <v>43.644748000000007</v>
      </c>
      <c r="D27" s="374">
        <v>39.25053255000001</v>
      </c>
      <c r="E27" s="375">
        <v>46.540090389999975</v>
      </c>
      <c r="F27" s="376">
        <v>6.7671186166098495E-4</v>
      </c>
      <c r="G27" s="377">
        <v>7.0362909009018444E-4</v>
      </c>
      <c r="H27" s="378">
        <v>5.3212133595058569E-4</v>
      </c>
      <c r="I27" s="373">
        <v>5.9803929999999998E-2</v>
      </c>
      <c r="J27" s="374">
        <v>1.954175E-2</v>
      </c>
      <c r="K27" s="375">
        <v>4.8543819999999994E-2</v>
      </c>
      <c r="L27" s="376">
        <v>1.3702434483067697E-3</v>
      </c>
      <c r="M27" s="377">
        <v>4.9787222568525369E-4</v>
      </c>
      <c r="N27" s="378">
        <v>1.0430538401023509E-3</v>
      </c>
      <c r="O27" s="376">
        <v>1.3702434483067697E-3</v>
      </c>
      <c r="P27" s="377">
        <v>4.9787222568525359E-4</v>
      </c>
      <c r="Q27" s="378">
        <v>1.0430538401023509E-3</v>
      </c>
    </row>
    <row r="28" spans="1:17" ht="12.75" customHeight="1" x14ac:dyDescent="0.3">
      <c r="A28" s="371"/>
      <c r="B28" s="372" t="s">
        <v>551</v>
      </c>
      <c r="C28" s="373">
        <v>21.035413379999994</v>
      </c>
      <c r="D28" s="374">
        <v>20.401531709999993</v>
      </c>
      <c r="E28" s="375">
        <v>29.859821200000013</v>
      </c>
      <c r="F28" s="376">
        <v>3.2615410562545087E-4</v>
      </c>
      <c r="G28" s="377">
        <v>3.6573035474784501E-4</v>
      </c>
      <c r="H28" s="378">
        <v>3.4140560998144716E-4</v>
      </c>
      <c r="I28" s="373">
        <v>0</v>
      </c>
      <c r="J28" s="374">
        <v>0</v>
      </c>
      <c r="K28" s="375">
        <v>0</v>
      </c>
      <c r="L28" s="376">
        <v>0</v>
      </c>
      <c r="M28" s="377">
        <v>0</v>
      </c>
      <c r="N28" s="378">
        <v>0</v>
      </c>
      <c r="O28" s="376">
        <v>0</v>
      </c>
      <c r="P28" s="377">
        <v>0</v>
      </c>
      <c r="Q28" s="378">
        <v>0</v>
      </c>
    </row>
    <row r="29" spans="1:17" ht="12.75" customHeight="1" x14ac:dyDescent="0.3">
      <c r="A29" s="371"/>
      <c r="B29" s="372" t="s">
        <v>552</v>
      </c>
      <c r="C29" s="373">
        <v>5.5952730900000001</v>
      </c>
      <c r="D29" s="374">
        <v>3.9161524099999996</v>
      </c>
      <c r="E29" s="375">
        <v>12.849281470000006</v>
      </c>
      <c r="F29" s="376">
        <v>8.6754714891136756E-5</v>
      </c>
      <c r="G29" s="377">
        <v>7.0203347009180442E-5</v>
      </c>
      <c r="H29" s="378">
        <v>1.4691369880301413E-4</v>
      </c>
      <c r="I29" s="373">
        <v>0</v>
      </c>
      <c r="J29" s="374">
        <v>0</v>
      </c>
      <c r="K29" s="375">
        <v>0</v>
      </c>
      <c r="L29" s="376">
        <v>0</v>
      </c>
      <c r="M29" s="377">
        <v>0</v>
      </c>
      <c r="N29" s="378">
        <v>0</v>
      </c>
      <c r="O29" s="376">
        <v>0</v>
      </c>
      <c r="P29" s="377">
        <v>0</v>
      </c>
      <c r="Q29" s="378">
        <v>0</v>
      </c>
    </row>
    <row r="30" spans="1:17" ht="12.75" customHeight="1" x14ac:dyDescent="0.3">
      <c r="A30" s="383"/>
      <c r="B30" s="372" t="s">
        <v>553</v>
      </c>
      <c r="C30" s="373">
        <v>1.9162991300000001</v>
      </c>
      <c r="D30" s="374">
        <v>1.2788156899999998</v>
      </c>
      <c r="E30" s="375">
        <v>5.4780843700000004</v>
      </c>
      <c r="F30" s="376">
        <v>2.9712219939077794E-5</v>
      </c>
      <c r="G30" s="377">
        <v>2.2924833419814352E-5</v>
      </c>
      <c r="H30" s="378">
        <v>6.2634291188243314E-5</v>
      </c>
      <c r="I30" s="373">
        <v>0</v>
      </c>
      <c r="J30" s="374">
        <v>0</v>
      </c>
      <c r="K30" s="375">
        <v>0</v>
      </c>
      <c r="L30" s="376">
        <v>0</v>
      </c>
      <c r="M30" s="377">
        <v>0</v>
      </c>
      <c r="N30" s="378">
        <v>0</v>
      </c>
      <c r="O30" s="376">
        <v>0</v>
      </c>
      <c r="P30" s="377">
        <v>0</v>
      </c>
      <c r="Q30" s="378">
        <v>0</v>
      </c>
    </row>
    <row r="31" spans="1:17" ht="12.75" customHeight="1" x14ac:dyDescent="0.3">
      <c r="A31" s="371"/>
      <c r="B31" s="372" t="s">
        <v>554</v>
      </c>
      <c r="C31" s="373">
        <v>5.3589299700000028</v>
      </c>
      <c r="D31" s="374">
        <v>3.931624279999999</v>
      </c>
      <c r="E31" s="375">
        <v>5.0810944400000011</v>
      </c>
      <c r="F31" s="376">
        <v>8.309021457769782E-5</v>
      </c>
      <c r="G31" s="377">
        <v>7.0480705228364478E-5</v>
      </c>
      <c r="H31" s="378">
        <v>5.8095262360832195E-5</v>
      </c>
      <c r="I31" s="373">
        <v>0</v>
      </c>
      <c r="J31" s="374">
        <v>0</v>
      </c>
      <c r="K31" s="375">
        <v>0</v>
      </c>
      <c r="L31" s="376">
        <v>0</v>
      </c>
      <c r="M31" s="377">
        <v>0</v>
      </c>
      <c r="N31" s="378">
        <v>0</v>
      </c>
      <c r="O31" s="376">
        <v>0</v>
      </c>
      <c r="P31" s="377">
        <v>0</v>
      </c>
      <c r="Q31" s="378">
        <v>0</v>
      </c>
    </row>
    <row r="32" spans="1:17" ht="12.75" customHeight="1" x14ac:dyDescent="0.3">
      <c r="A32" s="371"/>
      <c r="B32" s="372" t="s">
        <v>555</v>
      </c>
      <c r="C32" s="373">
        <v>3.2276875199999999</v>
      </c>
      <c r="D32" s="374">
        <v>3.2174668600000009</v>
      </c>
      <c r="E32" s="375">
        <v>2.2221641799999996</v>
      </c>
      <c r="F32" s="376">
        <v>5.0045298245716236E-5</v>
      </c>
      <c r="G32" s="377">
        <v>5.7678281847850315E-5</v>
      </c>
      <c r="H32" s="378">
        <v>2.5407363033768665E-5</v>
      </c>
      <c r="I32" s="373">
        <v>0</v>
      </c>
      <c r="J32" s="374">
        <v>1.2777E-4</v>
      </c>
      <c r="K32" s="375">
        <v>0</v>
      </c>
      <c r="L32" s="376">
        <v>0</v>
      </c>
      <c r="M32" s="377">
        <v>3.9711364734926892E-5</v>
      </c>
      <c r="N32" s="378">
        <v>0</v>
      </c>
      <c r="O32" s="376">
        <v>0</v>
      </c>
      <c r="P32" s="377">
        <v>3.9711364734926892E-5</v>
      </c>
      <c r="Q32" s="378">
        <v>0</v>
      </c>
    </row>
    <row r="33" spans="1:17" ht="12.75" customHeight="1" x14ac:dyDescent="0.3">
      <c r="A33" s="371"/>
      <c r="B33" s="372" t="s">
        <v>556</v>
      </c>
      <c r="C33" s="373">
        <v>1.0376374700000002</v>
      </c>
      <c r="D33" s="374">
        <v>0.91676104999999997</v>
      </c>
      <c r="E33" s="375">
        <v>1.5743216200000003</v>
      </c>
      <c r="F33" s="376">
        <v>1.6088570016554902E-5</v>
      </c>
      <c r="G33" s="377">
        <v>1.6434420160284473E-5</v>
      </c>
      <c r="H33" s="378">
        <v>1.8000182565831302E-5</v>
      </c>
      <c r="I33" s="373">
        <v>0</v>
      </c>
      <c r="J33" s="374">
        <v>0</v>
      </c>
      <c r="K33" s="375">
        <v>0</v>
      </c>
      <c r="L33" s="376">
        <v>0</v>
      </c>
      <c r="M33" s="377">
        <v>0</v>
      </c>
      <c r="N33" s="378">
        <v>0</v>
      </c>
      <c r="O33" s="376">
        <v>0</v>
      </c>
      <c r="P33" s="377">
        <v>0</v>
      </c>
      <c r="Q33" s="378">
        <v>0</v>
      </c>
    </row>
    <row r="34" spans="1:17" ht="12.75" customHeight="1" x14ac:dyDescent="0.3">
      <c r="A34" s="371"/>
      <c r="B34" s="384" t="s">
        <v>557</v>
      </c>
      <c r="C34" s="385">
        <f>SUM(C6:C33)</f>
        <v>50472.214134080205</v>
      </c>
      <c r="D34" s="385">
        <f t="shared" ref="D34:E34" si="0">SUM(D6:D33)</f>
        <v>41815.734481339998</v>
      </c>
      <c r="E34" s="385">
        <f t="shared" si="0"/>
        <v>67828.326105430097</v>
      </c>
      <c r="F34" s="386">
        <f>SUM(F6:F33)</f>
        <v>0.78257173094057664</v>
      </c>
      <c r="G34" s="386">
        <f t="shared" ref="G34:H34" si="1">SUM(G6:G33)</f>
        <v>0.74961447127060732</v>
      </c>
      <c r="H34" s="386">
        <f t="shared" si="1"/>
        <v>0.77552276327913383</v>
      </c>
      <c r="I34" s="385">
        <f>SUM(I6:I33)</f>
        <v>28.365129340000021</v>
      </c>
      <c r="J34" s="385">
        <f t="shared" ref="J34:K34" si="2">SUM(J6:J33)</f>
        <v>21.209260619999995</v>
      </c>
      <c r="K34" s="385">
        <f t="shared" si="2"/>
        <v>24.974977349999985</v>
      </c>
      <c r="L34" s="386">
        <f>I34/C34</f>
        <v>5.6199494764877208E-4</v>
      </c>
      <c r="M34" s="386">
        <f t="shared" ref="M34:N34" si="3">J34/D34</f>
        <v>5.0720765479952263E-4</v>
      </c>
      <c r="N34" s="386">
        <f t="shared" si="3"/>
        <v>3.6820866419701572E-4</v>
      </c>
      <c r="O34" s="386">
        <v>5.6199494764877316E-4</v>
      </c>
      <c r="P34" s="386">
        <v>5.072076547995262E-4</v>
      </c>
      <c r="Q34" s="386">
        <v>3.6820677088772918E-4</v>
      </c>
    </row>
    <row r="35" spans="1:17" ht="12.75" customHeight="1" x14ac:dyDescent="0.3">
      <c r="A35" s="371"/>
      <c r="B35" s="372" t="s">
        <v>558</v>
      </c>
      <c r="C35" s="373">
        <v>1453.2672101699993</v>
      </c>
      <c r="D35" s="374">
        <v>1989.6145050500033</v>
      </c>
      <c r="E35" s="375">
        <v>2840.6559792100038</v>
      </c>
      <c r="F35" s="376">
        <v>2.2532909556151087E-2</v>
      </c>
      <c r="G35" s="377">
        <v>3.5667048390622826E-2</v>
      </c>
      <c r="H35" s="378">
        <v>3.2478958290936985E-2</v>
      </c>
      <c r="I35" s="373">
        <v>0.53681083000000029</v>
      </c>
      <c r="J35" s="374">
        <v>0.27724532000000013</v>
      </c>
      <c r="K35" s="375">
        <v>0.99535403</v>
      </c>
      <c r="L35" s="376">
        <v>3.6938205599313398E-4</v>
      </c>
      <c r="M35" s="377">
        <v>1.3934624988725259E-4</v>
      </c>
      <c r="N35" s="378">
        <v>3.5039583718856775E-4</v>
      </c>
      <c r="O35" s="376">
        <v>3.6938205599313398E-4</v>
      </c>
      <c r="P35" s="377">
        <v>1.3934624988725259E-4</v>
      </c>
      <c r="Q35" s="378">
        <v>3.5039583718856775E-4</v>
      </c>
    </row>
    <row r="36" spans="1:17" ht="12.75" customHeight="1" x14ac:dyDescent="0.3">
      <c r="A36" s="371"/>
      <c r="B36" s="372" t="s">
        <v>559</v>
      </c>
      <c r="C36" s="373">
        <v>12569.838558780115</v>
      </c>
      <c r="D36" s="374">
        <v>11977.638247649949</v>
      </c>
      <c r="E36" s="375">
        <v>16792.443056039545</v>
      </c>
      <c r="F36" s="376">
        <v>0.19489535950328141</v>
      </c>
      <c r="G36" s="377">
        <v>0.21471848033876736</v>
      </c>
      <c r="H36" s="378">
        <v>0.19199827842994235</v>
      </c>
      <c r="I36" s="373">
        <v>459.14170996999138</v>
      </c>
      <c r="J36" s="374">
        <v>403.6391554400048</v>
      </c>
      <c r="K36" s="375">
        <v>646.54190728000663</v>
      </c>
      <c r="L36" s="376">
        <v>3.6527255924800869E-2</v>
      </c>
      <c r="M36" s="377">
        <v>3.3699394412683992E-2</v>
      </c>
      <c r="N36" s="378">
        <v>3.8501956214612401E-2</v>
      </c>
      <c r="O36" s="376">
        <v>3.4666237651526384E-2</v>
      </c>
      <c r="P36" s="377">
        <v>3.1562451971212123E-2</v>
      </c>
      <c r="Q36" s="378">
        <v>3.6236615675236963E-2</v>
      </c>
    </row>
    <row r="37" spans="1:17" ht="12.75" customHeight="1" x14ac:dyDescent="0.3">
      <c r="A37" s="371"/>
      <c r="B37" s="387" t="s">
        <v>381</v>
      </c>
      <c r="C37" s="387">
        <v>64495.319903029704</v>
      </c>
      <c r="D37" s="387">
        <v>55782.987234040098</v>
      </c>
      <c r="E37" s="387">
        <v>87461.425140678475</v>
      </c>
      <c r="F37" s="388">
        <v>1</v>
      </c>
      <c r="G37" s="388">
        <v>1</v>
      </c>
      <c r="H37" s="388">
        <v>1</v>
      </c>
      <c r="I37" s="387">
        <v>488.04365013999239</v>
      </c>
      <c r="J37" s="387">
        <v>425.12566138000238</v>
      </c>
      <c r="K37" s="387">
        <v>672.51223866000305</v>
      </c>
      <c r="L37" s="388">
        <v>7.567117286553164E-3</v>
      </c>
      <c r="M37" s="388">
        <v>7.6210630240429404E-3</v>
      </c>
      <c r="N37" s="388">
        <v>7.6892440018933141E-3</v>
      </c>
      <c r="O37" s="388">
        <v>7.204413461141158E-3</v>
      </c>
      <c r="P37" s="388">
        <v>7.1622219904386841E-3</v>
      </c>
      <c r="Q37" s="388">
        <v>7.2543010499712185E-3</v>
      </c>
    </row>
    <row r="38" spans="1:17" ht="12.75" customHeight="1" x14ac:dyDescent="0.3">
      <c r="B38" s="931" t="s">
        <v>560</v>
      </c>
      <c r="C38" s="931"/>
      <c r="D38" s="931"/>
      <c r="E38" s="931"/>
      <c r="F38" s="931"/>
      <c r="G38" s="931"/>
      <c r="H38" s="931"/>
      <c r="I38" s="931"/>
      <c r="J38" s="931"/>
      <c r="K38" s="931"/>
      <c r="L38" s="931"/>
      <c r="M38" s="931"/>
      <c r="N38" s="931"/>
      <c r="O38" s="931"/>
      <c r="P38" s="931"/>
      <c r="Q38" s="931"/>
    </row>
    <row r="39" spans="1:17" ht="14.25" customHeight="1" x14ac:dyDescent="0.3">
      <c r="B39" s="932" t="s">
        <v>561</v>
      </c>
      <c r="C39" s="932"/>
      <c r="D39" s="932"/>
      <c r="E39" s="932"/>
      <c r="F39" s="932"/>
      <c r="G39" s="932"/>
      <c r="H39" s="932"/>
      <c r="I39" s="932"/>
      <c r="J39" s="932"/>
      <c r="K39" s="932"/>
      <c r="L39" s="932"/>
      <c r="M39" s="932"/>
      <c r="N39" s="932"/>
      <c r="O39" s="932"/>
      <c r="P39" s="932"/>
      <c r="Q39" s="932"/>
    </row>
    <row r="40" spans="1:17" ht="12.75" customHeight="1" x14ac:dyDescent="0.3">
      <c r="B40" s="933" t="s">
        <v>562</v>
      </c>
      <c r="C40" s="933"/>
      <c r="D40" s="933"/>
      <c r="E40" s="933"/>
      <c r="F40" s="933"/>
      <c r="G40" s="933"/>
      <c r="H40" s="933"/>
      <c r="I40" s="933"/>
      <c r="J40" s="933"/>
      <c r="K40" s="933"/>
      <c r="L40" s="933"/>
      <c r="M40" s="933"/>
      <c r="N40" s="933"/>
      <c r="O40" s="933"/>
      <c r="P40" s="933"/>
      <c r="Q40" s="933"/>
    </row>
    <row r="41" spans="1:17" ht="12.75" customHeight="1" x14ac:dyDescent="0.3">
      <c r="B41" s="933" t="s">
        <v>563</v>
      </c>
      <c r="C41" s="933"/>
      <c r="D41" s="933"/>
      <c r="E41" s="933"/>
      <c r="F41" s="933"/>
      <c r="G41" s="933"/>
      <c r="H41" s="933"/>
      <c r="I41" s="933"/>
      <c r="J41" s="933"/>
      <c r="K41" s="933"/>
      <c r="L41" s="933"/>
      <c r="M41" s="933"/>
      <c r="N41" s="933"/>
      <c r="O41" s="933"/>
      <c r="P41" s="933"/>
      <c r="Q41" s="933"/>
    </row>
    <row r="42" spans="1:17" ht="12.75" customHeight="1" x14ac:dyDescent="0.3">
      <c r="B42" s="933" t="s">
        <v>564</v>
      </c>
      <c r="C42" s="933"/>
      <c r="D42" s="933"/>
      <c r="E42" s="933"/>
      <c r="F42" s="933"/>
      <c r="G42" s="933"/>
      <c r="H42" s="933"/>
      <c r="I42" s="933"/>
      <c r="J42" s="933"/>
      <c r="K42" s="933"/>
      <c r="L42" s="933"/>
      <c r="M42" s="933"/>
      <c r="N42" s="933"/>
      <c r="O42" s="933"/>
      <c r="P42" s="933"/>
      <c r="Q42" s="933"/>
    </row>
    <row r="43" spans="1:17" ht="12.75" customHeight="1" x14ac:dyDescent="0.3">
      <c r="B43" s="933" t="s">
        <v>565</v>
      </c>
      <c r="C43" s="933"/>
      <c r="D43" s="933"/>
      <c r="E43" s="933"/>
      <c r="F43" s="933"/>
      <c r="G43" s="933"/>
      <c r="H43" s="933"/>
      <c r="I43" s="933"/>
      <c r="J43" s="933"/>
      <c r="K43" s="933"/>
      <c r="L43" s="933"/>
      <c r="M43" s="933"/>
      <c r="N43" s="933"/>
      <c r="O43" s="933"/>
      <c r="P43" s="933"/>
      <c r="Q43" s="933"/>
    </row>
    <row r="44" spans="1:17" ht="12.75" customHeight="1" x14ac:dyDescent="0.3">
      <c r="B44" s="389" t="s">
        <v>566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</row>
  </sheetData>
  <mergeCells count="14">
    <mergeCell ref="B43:Q43"/>
    <mergeCell ref="B2:Q2"/>
    <mergeCell ref="B3:Q3"/>
    <mergeCell ref="B4:B5"/>
    <mergeCell ref="C4:E4"/>
    <mergeCell ref="F4:H4"/>
    <mergeCell ref="I4:K4"/>
    <mergeCell ref="L4:N4"/>
    <mergeCell ref="O4:Q4"/>
    <mergeCell ref="B38:Q38"/>
    <mergeCell ref="B39:Q39"/>
    <mergeCell ref="B40:Q40"/>
    <mergeCell ref="B41:Q41"/>
    <mergeCell ref="B42:Q42"/>
  </mergeCells>
  <pageMargins left="0.7" right="0.7" top="0.75" bottom="0.75" header="0.3" footer="0.3"/>
  <pageSetup paperSize="1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Normal="100" workbookViewId="0">
      <selection activeCell="D26" sqref="D26"/>
    </sheetView>
  </sheetViews>
  <sheetFormatPr baseColWidth="10" defaultColWidth="11.44140625" defaultRowHeight="13.8" x14ac:dyDescent="0.3"/>
  <cols>
    <col min="1" max="1" width="3.77734375" style="2" customWidth="1"/>
    <col min="2" max="2" width="13.109375" style="2" customWidth="1"/>
    <col min="3" max="3" width="21.5546875" style="2" customWidth="1"/>
    <col min="4" max="4" width="17" style="2" customWidth="1"/>
    <col min="5" max="5" width="14.44140625" style="2" customWidth="1"/>
    <col min="6" max="8" width="13" style="2" bestFit="1" customWidth="1"/>
    <col min="9" max="9" width="13.109375" style="2" customWidth="1"/>
    <col min="10" max="10" width="11.44140625" style="2"/>
    <col min="11" max="12" width="17.109375" style="2" bestFit="1" customWidth="1"/>
    <col min="13" max="16384" width="11.44140625" style="2"/>
  </cols>
  <sheetData>
    <row r="1" spans="2:12" x14ac:dyDescent="0.3">
      <c r="B1" s="3"/>
      <c r="C1" s="3"/>
      <c r="D1" s="4"/>
      <c r="E1" s="5"/>
      <c r="F1" s="5"/>
      <c r="G1" s="5"/>
      <c r="H1" s="5"/>
      <c r="I1" s="5"/>
      <c r="J1" s="5"/>
      <c r="K1" s="5"/>
      <c r="L1" s="5"/>
    </row>
    <row r="2" spans="2:12" ht="14.4" x14ac:dyDescent="0.3">
      <c r="B2" s="801" t="s">
        <v>20</v>
      </c>
      <c r="C2" s="801"/>
      <c r="D2" s="801"/>
      <c r="E2" s="801"/>
      <c r="F2" s="801"/>
      <c r="G2" s="801"/>
      <c r="H2" s="801"/>
      <c r="I2" s="801"/>
      <c r="J2" s="6"/>
    </row>
    <row r="3" spans="2:12" x14ac:dyDescent="0.3">
      <c r="B3" s="802" t="s">
        <v>21</v>
      </c>
      <c r="C3" s="802"/>
      <c r="D3" s="802"/>
      <c r="E3" s="802"/>
      <c r="F3" s="802"/>
      <c r="G3" s="802"/>
      <c r="H3" s="802"/>
      <c r="I3" s="802"/>
      <c r="J3" s="6"/>
    </row>
    <row r="4" spans="2:12" x14ac:dyDescent="0.3">
      <c r="B4" s="7"/>
      <c r="C4" s="7"/>
      <c r="D4" s="8"/>
      <c r="E4" s="8"/>
      <c r="F4" s="8"/>
      <c r="G4" s="8"/>
      <c r="H4" s="8"/>
      <c r="I4" s="8"/>
      <c r="J4" s="6"/>
    </row>
    <row r="5" spans="2:12" ht="24" x14ac:dyDescent="0.3">
      <c r="B5" s="805" t="s">
        <v>24</v>
      </c>
      <c r="C5" s="806"/>
      <c r="D5" s="25">
        <v>2017</v>
      </c>
      <c r="E5" s="25">
        <v>2018</v>
      </c>
      <c r="F5" s="25">
        <v>2019</v>
      </c>
      <c r="G5" s="25">
        <v>2020</v>
      </c>
      <c r="H5" s="25">
        <v>2021</v>
      </c>
      <c r="I5" s="25" t="s">
        <v>14</v>
      </c>
      <c r="J5" s="25" t="s">
        <v>15</v>
      </c>
    </row>
    <row r="6" spans="2:12" x14ac:dyDescent="0.3">
      <c r="B6" s="809" t="s">
        <v>8</v>
      </c>
      <c r="C6" s="26" t="s">
        <v>9</v>
      </c>
      <c r="D6" s="27">
        <v>36706.839231319937</v>
      </c>
      <c r="E6" s="27">
        <v>40203.278240039996</v>
      </c>
      <c r="F6" s="27">
        <v>36157.031016159926</v>
      </c>
      <c r="G6" s="27">
        <v>39656.778831250005</v>
      </c>
      <c r="H6" s="28">
        <v>56754.504387689965</v>
      </c>
      <c r="I6" s="29">
        <v>0.61586172669774175</v>
      </c>
      <c r="J6" s="29">
        <v>0.43114257033318992</v>
      </c>
      <c r="K6" s="14"/>
    </row>
    <row r="7" spans="2:12" x14ac:dyDescent="0.3">
      <c r="B7" s="810"/>
      <c r="C7" s="30" t="s">
        <v>10</v>
      </c>
      <c r="D7" s="27">
        <v>31474.467730350232</v>
      </c>
      <c r="E7" s="27">
        <v>35990.253342330507</v>
      </c>
      <c r="F7" s="27">
        <v>34990.796847500293</v>
      </c>
      <c r="G7" s="27">
        <v>31473.175188200457</v>
      </c>
      <c r="H7" s="28">
        <v>35400.117221950059</v>
      </c>
      <c r="I7" s="29">
        <v>0.38413827330225764</v>
      </c>
      <c r="J7" s="29">
        <v>0.12477107918942476</v>
      </c>
      <c r="K7" s="14"/>
    </row>
    <row r="8" spans="2:12" x14ac:dyDescent="0.3">
      <c r="B8" s="807" t="s">
        <v>6</v>
      </c>
      <c r="C8" s="808"/>
      <c r="D8" s="31">
        <v>68181.306961669368</v>
      </c>
      <c r="E8" s="31">
        <v>76193.53158237043</v>
      </c>
      <c r="F8" s="31">
        <v>71147.827863659273</v>
      </c>
      <c r="G8" s="31">
        <v>71129.954019450452</v>
      </c>
      <c r="H8" s="31">
        <v>92154.621609640075</v>
      </c>
      <c r="I8" s="32">
        <v>1</v>
      </c>
      <c r="J8" s="32">
        <v>0.2955810653897013</v>
      </c>
      <c r="K8" s="14"/>
    </row>
    <row r="9" spans="2:12" x14ac:dyDescent="0.3">
      <c r="B9" s="809" t="s">
        <v>11</v>
      </c>
      <c r="C9" s="30" t="s">
        <v>12</v>
      </c>
      <c r="D9" s="27">
        <v>9460.7823264500021</v>
      </c>
      <c r="E9" s="27">
        <v>11978.414996400019</v>
      </c>
      <c r="F9" s="27">
        <v>10845.333916659985</v>
      </c>
      <c r="G9" s="27">
        <v>7209.5065731999957</v>
      </c>
      <c r="H9" s="28">
        <v>13301.201801550018</v>
      </c>
      <c r="I9" s="29">
        <v>0.1519935778180522</v>
      </c>
      <c r="J9" s="29">
        <v>0.84495314159151613</v>
      </c>
      <c r="K9" s="14"/>
    </row>
    <row r="10" spans="2:12" ht="13.5" customHeight="1" x14ac:dyDescent="0.3">
      <c r="B10" s="810"/>
      <c r="C10" s="30" t="s">
        <v>13</v>
      </c>
      <c r="D10" s="27">
        <v>50507.314076901719</v>
      </c>
      <c r="E10" s="27">
        <v>57222.125327290443</v>
      </c>
      <c r="F10" s="27">
        <v>53721.751936018853</v>
      </c>
      <c r="G10" s="27">
        <v>48641.731982230041</v>
      </c>
      <c r="H10" s="28">
        <v>74210.402257620372</v>
      </c>
      <c r="I10" s="29">
        <v>0.8480064221819531</v>
      </c>
      <c r="J10" s="29">
        <v>0.52565295752073871</v>
      </c>
      <c r="K10" s="14"/>
    </row>
    <row r="11" spans="2:12" x14ac:dyDescent="0.3">
      <c r="B11" s="807" t="s">
        <v>7</v>
      </c>
      <c r="C11" s="808"/>
      <c r="D11" s="31">
        <v>59968.096403351352</v>
      </c>
      <c r="E11" s="31">
        <v>69200.54032369153</v>
      </c>
      <c r="F11" s="31">
        <v>64567.085852679324</v>
      </c>
      <c r="G11" s="31">
        <v>55851.238555430318</v>
      </c>
      <c r="H11" s="31">
        <v>87511.604059169927</v>
      </c>
      <c r="I11" s="32">
        <v>1</v>
      </c>
      <c r="J11" s="32">
        <v>0.5668695327556228</v>
      </c>
      <c r="K11" s="14"/>
    </row>
    <row r="12" spans="2:12" ht="12.75" customHeight="1" x14ac:dyDescent="0.3">
      <c r="B12" s="803" t="s">
        <v>19</v>
      </c>
      <c r="C12" s="803"/>
      <c r="D12" s="803"/>
      <c r="E12" s="803"/>
      <c r="F12" s="803"/>
      <c r="G12" s="803"/>
      <c r="H12" s="803"/>
      <c r="I12" s="803"/>
      <c r="J12" s="803"/>
    </row>
    <row r="13" spans="2:12" x14ac:dyDescent="0.3">
      <c r="B13" s="804"/>
      <c r="C13" s="804"/>
      <c r="D13" s="804"/>
      <c r="E13" s="804"/>
      <c r="F13" s="804"/>
      <c r="G13" s="804"/>
      <c r="H13" s="9"/>
      <c r="I13" s="9"/>
      <c r="J13" s="9"/>
    </row>
    <row r="14" spans="2:12" x14ac:dyDescent="0.3">
      <c r="E14" s="10"/>
    </row>
    <row r="15" spans="2:12" x14ac:dyDescent="0.3">
      <c r="E15" s="10"/>
    </row>
    <row r="16" spans="2:12" x14ac:dyDescent="0.3">
      <c r="E16" s="10"/>
    </row>
  </sheetData>
  <mergeCells count="9">
    <mergeCell ref="B2:I2"/>
    <mergeCell ref="B3:I3"/>
    <mergeCell ref="B12:J12"/>
    <mergeCell ref="B13:G13"/>
    <mergeCell ref="B5:C5"/>
    <mergeCell ref="B8:C8"/>
    <mergeCell ref="B11:C11"/>
    <mergeCell ref="B6:B7"/>
    <mergeCell ref="B9:B10"/>
  </mergeCells>
  <pageMargins left="0.7" right="0.4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zoomScaleNormal="100" workbookViewId="0"/>
  </sheetViews>
  <sheetFormatPr baseColWidth="10" defaultColWidth="11.44140625" defaultRowHeight="13.8" x14ac:dyDescent="0.3"/>
  <cols>
    <col min="1" max="1" width="3.77734375" style="140" customWidth="1"/>
    <col min="2" max="2" width="11.5546875" style="140" customWidth="1"/>
    <col min="3" max="3" width="11.44140625" style="140"/>
    <col min="4" max="4" width="32" style="140" customWidth="1"/>
    <col min="5" max="7" width="11.44140625" style="140"/>
    <col min="8" max="8" width="15.5546875" style="140" customWidth="1"/>
    <col min="9" max="9" width="11.44140625" style="140"/>
    <col min="10" max="10" width="13.6640625" style="140" customWidth="1"/>
    <col min="11" max="16384" width="11.44140625" style="140"/>
  </cols>
  <sheetData>
    <row r="1" spans="2:14" x14ac:dyDescent="0.3">
      <c r="B1" s="124"/>
      <c r="C1" s="390"/>
      <c r="D1" s="390"/>
      <c r="E1" s="124"/>
      <c r="F1" s="124"/>
      <c r="G1" s="124"/>
      <c r="H1" s="124"/>
      <c r="I1" s="124"/>
      <c r="J1" s="124"/>
      <c r="K1" s="124"/>
      <c r="L1" s="391"/>
      <c r="M1" s="124"/>
      <c r="N1" s="391"/>
    </row>
    <row r="2" spans="2:14" ht="15" customHeight="1" x14ac:dyDescent="0.3">
      <c r="B2" s="957" t="s">
        <v>567</v>
      </c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</row>
    <row r="3" spans="2:14" ht="12.75" customHeight="1" x14ac:dyDescent="0.3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2:14" ht="28.5" customHeight="1" x14ac:dyDescent="0.3">
      <c r="B4" s="936" t="s">
        <v>387</v>
      </c>
      <c r="C4" s="845" t="s">
        <v>568</v>
      </c>
      <c r="D4" s="845"/>
      <c r="E4" s="937" t="s">
        <v>569</v>
      </c>
      <c r="F4" s="937"/>
      <c r="G4" s="938" t="s">
        <v>570</v>
      </c>
      <c r="H4" s="938"/>
      <c r="I4" s="936" t="s">
        <v>571</v>
      </c>
      <c r="J4" s="936"/>
      <c r="K4" s="845" t="s">
        <v>572</v>
      </c>
      <c r="L4" s="845"/>
      <c r="M4" s="845" t="s">
        <v>573</v>
      </c>
      <c r="N4" s="845"/>
    </row>
    <row r="5" spans="2:14" x14ac:dyDescent="0.3">
      <c r="B5" s="936"/>
      <c r="C5" s="845"/>
      <c r="D5" s="845"/>
      <c r="E5" s="237">
        <v>2020</v>
      </c>
      <c r="F5" s="237">
        <v>2021</v>
      </c>
      <c r="G5" s="237">
        <v>2020</v>
      </c>
      <c r="H5" s="237">
        <v>2021</v>
      </c>
      <c r="I5" s="237">
        <v>2020</v>
      </c>
      <c r="J5" s="237">
        <v>2021</v>
      </c>
      <c r="K5" s="237">
        <v>2020</v>
      </c>
      <c r="L5" s="237">
        <v>2021</v>
      </c>
      <c r="M5" s="237">
        <v>2020</v>
      </c>
      <c r="N5" s="237">
        <v>2021</v>
      </c>
    </row>
    <row r="6" spans="2:14" ht="12.75" customHeight="1" x14ac:dyDescent="0.3">
      <c r="B6" s="945" t="s">
        <v>87</v>
      </c>
      <c r="C6" s="946" t="s">
        <v>574</v>
      </c>
      <c r="D6" s="947"/>
      <c r="E6" s="393">
        <v>3120.0145261999764</v>
      </c>
      <c r="F6" s="394">
        <v>4681.2522989099962</v>
      </c>
      <c r="G6" s="395">
        <v>0.20512228580379785</v>
      </c>
      <c r="H6" s="396">
        <v>0.18313375057426423</v>
      </c>
      <c r="I6" s="393">
        <v>71.948214219999883</v>
      </c>
      <c r="J6" s="394">
        <v>139.91685603000039</v>
      </c>
      <c r="K6" s="397">
        <v>2.3060217705982686E-2</v>
      </c>
      <c r="L6" s="398">
        <v>2.9888766316350703E-2</v>
      </c>
      <c r="M6" s="397">
        <v>2.3056492838709662E-2</v>
      </c>
      <c r="N6" s="398">
        <v>2.9888765532372453E-2</v>
      </c>
    </row>
    <row r="7" spans="2:14" x14ac:dyDescent="0.3">
      <c r="B7" s="945"/>
      <c r="C7" s="399" t="s">
        <v>575</v>
      </c>
      <c r="D7" s="400" t="s">
        <v>529</v>
      </c>
      <c r="E7" s="393">
        <v>10951.427697519945</v>
      </c>
      <c r="F7" s="394">
        <v>19939.477844569985</v>
      </c>
      <c r="G7" s="395">
        <v>0.71999084083313414</v>
      </c>
      <c r="H7" s="396">
        <v>0.78004583581594189</v>
      </c>
      <c r="I7" s="393">
        <v>3.5835779000000008</v>
      </c>
      <c r="J7" s="394">
        <v>6.9311765800000096</v>
      </c>
      <c r="K7" s="397">
        <v>3.2722472347706193E-4</v>
      </c>
      <c r="L7" s="398">
        <v>3.4761073655133559E-4</v>
      </c>
      <c r="M7" s="397">
        <v>3.2722472347706193E-4</v>
      </c>
      <c r="N7" s="398">
        <v>3.4761073655133559E-4</v>
      </c>
    </row>
    <row r="8" spans="2:14" ht="12.75" customHeight="1" x14ac:dyDescent="0.3">
      <c r="B8" s="945"/>
      <c r="C8" s="948" t="s">
        <v>576</v>
      </c>
      <c r="D8" s="947"/>
      <c r="E8" s="401">
        <v>1139.0675167199993</v>
      </c>
      <c r="F8" s="402">
        <v>941.20087268000032</v>
      </c>
      <c r="G8" s="403">
        <v>7.4886873363065348E-2</v>
      </c>
      <c r="H8" s="404">
        <v>3.6820413609792706E-2</v>
      </c>
      <c r="I8" s="401">
        <v>1.5150000000000001E-5</v>
      </c>
      <c r="J8" s="402">
        <v>1.4632499999999999E-3</v>
      </c>
      <c r="K8" s="405">
        <v>1.3300352944507775E-8</v>
      </c>
      <c r="L8" s="406">
        <v>1.5546628169112329E-6</v>
      </c>
      <c r="M8" s="405">
        <v>1.3300352944507773E-8</v>
      </c>
      <c r="N8" s="406">
        <v>1.5546628169112329E-6</v>
      </c>
    </row>
    <row r="9" spans="2:14" ht="12.75" customHeight="1" x14ac:dyDescent="0.3">
      <c r="B9" s="949" t="s">
        <v>577</v>
      </c>
      <c r="C9" s="950"/>
      <c r="D9" s="951"/>
      <c r="E9" s="407">
        <v>15210.50974043996</v>
      </c>
      <c r="F9" s="407">
        <v>25561.931016160011</v>
      </c>
      <c r="G9" s="408">
        <v>1</v>
      </c>
      <c r="H9" s="408">
        <v>1</v>
      </c>
      <c r="I9" s="407">
        <v>75.531807269999959</v>
      </c>
      <c r="J9" s="407">
        <v>146.84949586000062</v>
      </c>
      <c r="K9" s="409">
        <v>4.9657643668038712E-3</v>
      </c>
      <c r="L9" s="409">
        <v>5.7448514264107726E-3</v>
      </c>
      <c r="M9" s="409">
        <v>4.9650003135145136E-3</v>
      </c>
      <c r="N9" s="409">
        <v>5.7448512828378951E-3</v>
      </c>
    </row>
    <row r="10" spans="2:14" x14ac:dyDescent="0.3">
      <c r="B10" s="945" t="s">
        <v>578</v>
      </c>
      <c r="C10" s="946" t="s">
        <v>574</v>
      </c>
      <c r="D10" s="947"/>
      <c r="E10" s="393">
        <v>1675.9740967600051</v>
      </c>
      <c r="F10" s="394">
        <v>2470.6412386499819</v>
      </c>
      <c r="G10" s="395">
        <v>0.16640413028311038</v>
      </c>
      <c r="H10" s="396">
        <v>0.16202743603455286</v>
      </c>
      <c r="I10" s="393">
        <v>51.355749269999926</v>
      </c>
      <c r="J10" s="394">
        <v>83.10580791999972</v>
      </c>
      <c r="K10" s="397">
        <v>3.0642328762288697E-2</v>
      </c>
      <c r="L10" s="398">
        <v>3.3637343463679387E-2</v>
      </c>
      <c r="M10" s="397">
        <v>2.7339513431967603E-2</v>
      </c>
      <c r="N10" s="398">
        <v>3.2502078008654185E-2</v>
      </c>
    </row>
    <row r="11" spans="2:14" ht="12.75" customHeight="1" x14ac:dyDescent="0.3">
      <c r="B11" s="945"/>
      <c r="C11" s="399" t="s">
        <v>575</v>
      </c>
      <c r="D11" s="400" t="s">
        <v>530</v>
      </c>
      <c r="E11" s="393">
        <v>8314.9634485699662</v>
      </c>
      <c r="F11" s="394">
        <v>12697.083245970007</v>
      </c>
      <c r="G11" s="395">
        <v>0.82557616115308707</v>
      </c>
      <c r="H11" s="396">
        <v>0.83268902472701523</v>
      </c>
      <c r="I11" s="393">
        <v>5.9227617599999949</v>
      </c>
      <c r="J11" s="394">
        <v>0.31969202999999985</v>
      </c>
      <c r="K11" s="397">
        <v>7.1230159899483511E-4</v>
      </c>
      <c r="L11" s="398">
        <v>2.5178383397735741E-5</v>
      </c>
      <c r="M11" s="397">
        <v>7.1230159899483511E-4</v>
      </c>
      <c r="N11" s="398">
        <v>2.5178383397735741E-5</v>
      </c>
    </row>
    <row r="12" spans="2:14" ht="13.5" customHeight="1" x14ac:dyDescent="0.3">
      <c r="B12" s="945"/>
      <c r="C12" s="948" t="s">
        <v>576</v>
      </c>
      <c r="D12" s="956"/>
      <c r="E12" s="401">
        <v>80.772176710000025</v>
      </c>
      <c r="F12" s="402">
        <v>80.564935469999895</v>
      </c>
      <c r="G12" s="403">
        <v>8.0197085638048192E-3</v>
      </c>
      <c r="H12" s="404">
        <v>5.2835392384311371E-3</v>
      </c>
      <c r="I12" s="401">
        <v>3.080478E-2</v>
      </c>
      <c r="J12" s="402">
        <v>6.2786989999999987E-2</v>
      </c>
      <c r="K12" s="405">
        <v>3.8137860405322224E-4</v>
      </c>
      <c r="L12" s="406">
        <v>7.7933395755502204E-4</v>
      </c>
      <c r="M12" s="405">
        <v>3.8137860405322224E-4</v>
      </c>
      <c r="N12" s="406">
        <v>7.7933395755502204E-4</v>
      </c>
    </row>
    <row r="13" spans="2:14" ht="12.75" customHeight="1" x14ac:dyDescent="0.3">
      <c r="B13" s="949" t="s">
        <v>579</v>
      </c>
      <c r="C13" s="950"/>
      <c r="D13" s="951"/>
      <c r="E13" s="407">
        <v>10071.709722039948</v>
      </c>
      <c r="F13" s="407">
        <v>15248.289420090001</v>
      </c>
      <c r="G13" s="408">
        <v>1</v>
      </c>
      <c r="H13" s="408">
        <v>1</v>
      </c>
      <c r="I13" s="407">
        <v>57.309315809999937</v>
      </c>
      <c r="J13" s="407">
        <v>83.488286939999796</v>
      </c>
      <c r="K13" s="409">
        <v>5.6901278324761302E-3</v>
      </c>
      <c r="L13" s="409">
        <v>5.47525592149385E-3</v>
      </c>
      <c r="M13" s="409">
        <v>5.140525719948324E-3</v>
      </c>
      <c r="N13" s="409">
        <v>5.2913117705975154E-3</v>
      </c>
    </row>
    <row r="14" spans="2:14" ht="12.75" customHeight="1" x14ac:dyDescent="0.3">
      <c r="B14" s="945" t="s">
        <v>97</v>
      </c>
      <c r="C14" s="946" t="s">
        <v>574</v>
      </c>
      <c r="D14" s="947"/>
      <c r="E14" s="393">
        <v>611.97641285999964</v>
      </c>
      <c r="F14" s="394">
        <v>879.36050006999619</v>
      </c>
      <c r="G14" s="395">
        <v>0.14251738556115356</v>
      </c>
      <c r="H14" s="396">
        <v>0.11463755602449027</v>
      </c>
      <c r="I14" s="393">
        <v>9.0778237399999906</v>
      </c>
      <c r="J14" s="394">
        <v>16.12590256000005</v>
      </c>
      <c r="K14" s="397">
        <v>1.4833617030394769E-2</v>
      </c>
      <c r="L14" s="398">
        <v>1.8338215735999565E-2</v>
      </c>
      <c r="M14" s="397">
        <v>1.3267150594997518E-2</v>
      </c>
      <c r="N14" s="398">
        <v>1.4623155530611717E-2</v>
      </c>
    </row>
    <row r="15" spans="2:14" ht="12.75" customHeight="1" x14ac:dyDescent="0.3">
      <c r="B15" s="952"/>
      <c r="C15" s="946" t="s">
        <v>575</v>
      </c>
      <c r="D15" s="400" t="s">
        <v>531</v>
      </c>
      <c r="E15" s="393">
        <v>3662.5343538700049</v>
      </c>
      <c r="F15" s="394">
        <v>6731.464140000021</v>
      </c>
      <c r="G15" s="395">
        <v>0.85293290668193267</v>
      </c>
      <c r="H15" s="396">
        <v>0.87754521315737388</v>
      </c>
      <c r="I15" s="393">
        <v>0.17883165999999992</v>
      </c>
      <c r="J15" s="394">
        <v>9.2140210000000042E-2</v>
      </c>
      <c r="K15" s="397">
        <v>4.8827299001588346E-5</v>
      </c>
      <c r="L15" s="398">
        <v>1.3687989430483657E-5</v>
      </c>
      <c r="M15" s="397">
        <v>4.8827299001588346E-5</v>
      </c>
      <c r="N15" s="398">
        <v>1.3687989430483655E-5</v>
      </c>
    </row>
    <row r="16" spans="2:14" ht="12.75" customHeight="1" x14ac:dyDescent="0.3">
      <c r="B16" s="952"/>
      <c r="C16" s="953"/>
      <c r="D16" s="400" t="s">
        <v>533</v>
      </c>
      <c r="E16" s="393">
        <v>4.4490382999999998</v>
      </c>
      <c r="F16" s="394">
        <v>1.3173240400000001</v>
      </c>
      <c r="G16" s="395">
        <v>1.0360943550327532E-3</v>
      </c>
      <c r="H16" s="396">
        <v>1.7173253566186706E-4</v>
      </c>
      <c r="I16" s="393">
        <v>0.23490922999999997</v>
      </c>
      <c r="J16" s="394">
        <v>6.9554700000000011E-2</v>
      </c>
      <c r="K16" s="397">
        <v>5.2800001744197161E-2</v>
      </c>
      <c r="L16" s="398">
        <v>5.2799992931124223E-2</v>
      </c>
      <c r="M16" s="397">
        <v>5.2800001744197168E-2</v>
      </c>
      <c r="N16" s="398">
        <v>5.279999293112423E-2</v>
      </c>
    </row>
    <row r="17" spans="2:14" x14ac:dyDescent="0.3">
      <c r="B17" s="952"/>
      <c r="C17" s="954" t="s">
        <v>580</v>
      </c>
      <c r="D17" s="955"/>
      <c r="E17" s="410">
        <v>3666.9833921700047</v>
      </c>
      <c r="F17" s="410">
        <v>6732.7814640400211</v>
      </c>
      <c r="G17" s="411">
        <v>0.85396900103696538</v>
      </c>
      <c r="H17" s="411">
        <v>0.87771694569303571</v>
      </c>
      <c r="I17" s="410">
        <v>0.4137408900000008</v>
      </c>
      <c r="J17" s="410">
        <v>0.16169491000000003</v>
      </c>
      <c r="K17" s="412">
        <v>1.1282867844000843E-4</v>
      </c>
      <c r="L17" s="412">
        <v>2.4016063920033226E-5</v>
      </c>
      <c r="M17" s="412">
        <v>1.1282867844000843E-4</v>
      </c>
      <c r="N17" s="412">
        <v>2.4016063920033226E-5</v>
      </c>
    </row>
    <row r="18" spans="2:14" x14ac:dyDescent="0.3">
      <c r="B18" s="952"/>
      <c r="C18" s="948" t="s">
        <v>576</v>
      </c>
      <c r="D18" s="947"/>
      <c r="E18" s="401">
        <v>15.087622589999993</v>
      </c>
      <c r="F18" s="402">
        <v>58.64700388</v>
      </c>
      <c r="G18" s="403">
        <v>3.5136134018814002E-3</v>
      </c>
      <c r="H18" s="404">
        <v>7.6454982824755522E-3</v>
      </c>
      <c r="I18" s="401">
        <v>7.0337000000000004E-4</v>
      </c>
      <c r="J18" s="402">
        <v>0</v>
      </c>
      <c r="K18" s="405">
        <v>4.6619008117699765E-5</v>
      </c>
      <c r="L18" s="406">
        <v>0</v>
      </c>
      <c r="M18" s="405">
        <v>4.6619008117699759E-5</v>
      </c>
      <c r="N18" s="406">
        <v>0</v>
      </c>
    </row>
    <row r="19" spans="2:14" ht="12.75" customHeight="1" x14ac:dyDescent="0.3">
      <c r="B19" s="949" t="s">
        <v>581</v>
      </c>
      <c r="C19" s="950"/>
      <c r="D19" s="951"/>
      <c r="E19" s="407">
        <v>4294.047427620003</v>
      </c>
      <c r="F19" s="407">
        <v>7670.7889679900054</v>
      </c>
      <c r="G19" s="408">
        <v>1</v>
      </c>
      <c r="H19" s="408">
        <v>1</v>
      </c>
      <c r="I19" s="407">
        <v>9.4922679999999868</v>
      </c>
      <c r="J19" s="407">
        <v>16.287597470000062</v>
      </c>
      <c r="K19" s="409">
        <v>2.2105643125747039E-3</v>
      </c>
      <c r="L19" s="409">
        <v>2.123327540096301E-3</v>
      </c>
      <c r="M19" s="409">
        <v>1.9873156116325882E-3</v>
      </c>
      <c r="N19" s="409">
        <v>1.6974421176667973E-3</v>
      </c>
    </row>
    <row r="20" spans="2:14" ht="12.75" customHeight="1" x14ac:dyDescent="0.3">
      <c r="B20" s="945" t="s">
        <v>93</v>
      </c>
      <c r="C20" s="946" t="s">
        <v>574</v>
      </c>
      <c r="D20" s="947"/>
      <c r="E20" s="393">
        <v>269.41144917999992</v>
      </c>
      <c r="F20" s="394">
        <v>520.35948057000007</v>
      </c>
      <c r="G20" s="395">
        <v>8.3440643066634221E-2</v>
      </c>
      <c r="H20" s="396">
        <v>0.10729849166552489</v>
      </c>
      <c r="I20" s="393">
        <v>15.512583210000003</v>
      </c>
      <c r="J20" s="394">
        <v>30.694435190000043</v>
      </c>
      <c r="K20" s="397">
        <v>5.7579524764872533E-2</v>
      </c>
      <c r="L20" s="398">
        <v>5.8986981761872503E-2</v>
      </c>
      <c r="M20" s="397">
        <v>3.6608493403004851E-2</v>
      </c>
      <c r="N20" s="398">
        <v>2.1746621446397905E-2</v>
      </c>
    </row>
    <row r="21" spans="2:14" x14ac:dyDescent="0.3">
      <c r="B21" s="952"/>
      <c r="C21" s="946" t="s">
        <v>575</v>
      </c>
      <c r="D21" s="400" t="s">
        <v>531</v>
      </c>
      <c r="E21" s="393">
        <v>2933.8195113599991</v>
      </c>
      <c r="F21" s="394">
        <v>4303.0347116100002</v>
      </c>
      <c r="G21" s="395">
        <v>0.90864656054672943</v>
      </c>
      <c r="H21" s="396">
        <v>0.88728879049997367</v>
      </c>
      <c r="I21" s="393">
        <v>0.23530155</v>
      </c>
      <c r="J21" s="394">
        <v>0.10377135000000001</v>
      </c>
      <c r="K21" s="397">
        <v>8.0203144429605284E-5</v>
      </c>
      <c r="L21" s="398">
        <v>2.4115852405283872E-5</v>
      </c>
      <c r="M21" s="397">
        <v>8.020314442960527E-5</v>
      </c>
      <c r="N21" s="398">
        <v>2.4115852405283869E-5</v>
      </c>
    </row>
    <row r="22" spans="2:14" ht="12.75" customHeight="1" x14ac:dyDescent="0.3">
      <c r="B22" s="952"/>
      <c r="C22" s="953"/>
      <c r="D22" s="400" t="s">
        <v>533</v>
      </c>
      <c r="E22" s="393">
        <v>20.946927919999997</v>
      </c>
      <c r="F22" s="394">
        <v>16.337846180000003</v>
      </c>
      <c r="G22" s="395">
        <v>6.4875681461758249E-3</v>
      </c>
      <c r="H22" s="396">
        <v>3.3688753979404752E-3</v>
      </c>
      <c r="I22" s="393">
        <v>1.1083973999999996</v>
      </c>
      <c r="J22" s="394">
        <v>0.86987826999999995</v>
      </c>
      <c r="K22" s="397">
        <v>5.2914556455875741E-2</v>
      </c>
      <c r="L22" s="398">
        <v>5.3243142358927499E-2</v>
      </c>
      <c r="M22" s="397">
        <v>5.2914556455875741E-2</v>
      </c>
      <c r="N22" s="398">
        <v>5.3243142358927492E-2</v>
      </c>
    </row>
    <row r="23" spans="2:14" x14ac:dyDescent="0.3">
      <c r="B23" s="952"/>
      <c r="C23" s="954" t="s">
        <v>580</v>
      </c>
      <c r="D23" s="955"/>
      <c r="E23" s="410">
        <v>2954.766439279997</v>
      </c>
      <c r="F23" s="410">
        <v>4319.3725577900022</v>
      </c>
      <c r="G23" s="411">
        <v>0.91513412869290456</v>
      </c>
      <c r="H23" s="411">
        <v>0.89065766589791462</v>
      </c>
      <c r="I23" s="410">
        <v>1.3436989499999992</v>
      </c>
      <c r="J23" s="410">
        <v>0.97364961999999977</v>
      </c>
      <c r="K23" s="412">
        <v>4.547564004170242E-4</v>
      </c>
      <c r="L23" s="412">
        <v>2.2541459597969144E-4</v>
      </c>
      <c r="M23" s="412">
        <v>4.5475640041702425E-4</v>
      </c>
      <c r="N23" s="412">
        <v>2.2541459597969147E-4</v>
      </c>
    </row>
    <row r="24" spans="2:14" x14ac:dyDescent="0.3">
      <c r="B24" s="952"/>
      <c r="C24" s="948" t="s">
        <v>576</v>
      </c>
      <c r="D24" s="947"/>
      <c r="E24" s="401">
        <v>4.6017479200000002</v>
      </c>
      <c r="F24" s="402">
        <v>9.9119081000000033</v>
      </c>
      <c r="G24" s="403">
        <v>1.4252282404628078E-3</v>
      </c>
      <c r="H24" s="404">
        <v>2.0438424365638707E-3</v>
      </c>
      <c r="I24" s="401">
        <v>0</v>
      </c>
      <c r="J24" s="402">
        <v>4.8070999999999997E-4</v>
      </c>
      <c r="K24" s="405">
        <v>0</v>
      </c>
      <c r="L24" s="406">
        <v>4.8498230123824472E-5</v>
      </c>
      <c r="M24" s="405">
        <v>0</v>
      </c>
      <c r="N24" s="406">
        <v>4.8498230123824478E-5</v>
      </c>
    </row>
    <row r="25" spans="2:14" ht="12.75" customHeight="1" x14ac:dyDescent="0.3">
      <c r="B25" s="949" t="s">
        <v>582</v>
      </c>
      <c r="C25" s="950"/>
      <c r="D25" s="951"/>
      <c r="E25" s="407">
        <v>3228.7796363799916</v>
      </c>
      <c r="F25" s="407">
        <v>4849.6439464599862</v>
      </c>
      <c r="G25" s="408">
        <v>1</v>
      </c>
      <c r="H25" s="408">
        <v>1</v>
      </c>
      <c r="I25" s="407">
        <v>16.856282159999999</v>
      </c>
      <c r="J25" s="407">
        <v>31.668565520000048</v>
      </c>
      <c r="K25" s="409">
        <v>5.2206356761153091E-3</v>
      </c>
      <c r="L25" s="409">
        <v>6.5300805316061651E-3</v>
      </c>
      <c r="M25" s="409">
        <v>3.4707993335105162E-3</v>
      </c>
      <c r="N25" s="409">
        <v>2.5342460406750709E-3</v>
      </c>
    </row>
    <row r="26" spans="2:14" ht="12.75" customHeight="1" x14ac:dyDescent="0.3">
      <c r="B26" s="945" t="s">
        <v>78</v>
      </c>
      <c r="C26" s="946" t="s">
        <v>574</v>
      </c>
      <c r="D26" s="947"/>
      <c r="E26" s="393">
        <v>809.25060175000135</v>
      </c>
      <c r="F26" s="394">
        <v>857.66562309999904</v>
      </c>
      <c r="G26" s="395">
        <v>0.35894151431094062</v>
      </c>
      <c r="H26" s="396">
        <v>0.25631230562969198</v>
      </c>
      <c r="I26" s="393">
        <v>24.802909620000026</v>
      </c>
      <c r="J26" s="394">
        <v>33.607741030000021</v>
      </c>
      <c r="K26" s="397">
        <v>3.0649232223447013E-2</v>
      </c>
      <c r="L26" s="398">
        <v>3.918513243952363E-2</v>
      </c>
      <c r="M26" s="397">
        <v>3.0648329437587579E-2</v>
      </c>
      <c r="N26" s="398">
        <v>3.9183841132083799E-2</v>
      </c>
    </row>
    <row r="27" spans="2:14" x14ac:dyDescent="0.3">
      <c r="B27" s="945"/>
      <c r="C27" s="399" t="s">
        <v>575</v>
      </c>
      <c r="D27" s="400" t="s">
        <v>532</v>
      </c>
      <c r="E27" s="393">
        <v>1380.9310634900048</v>
      </c>
      <c r="F27" s="394">
        <v>2024.5190020600021</v>
      </c>
      <c r="G27" s="395">
        <v>0.61250925982165227</v>
      </c>
      <c r="H27" s="396">
        <v>0.60502498786595349</v>
      </c>
      <c r="I27" s="393">
        <v>2.7713270000000009E-2</v>
      </c>
      <c r="J27" s="394">
        <v>3.0443239999999996E-2</v>
      </c>
      <c r="K27" s="397">
        <v>2.0068539793695936E-5</v>
      </c>
      <c r="L27" s="398">
        <v>1.5037270566007623E-5</v>
      </c>
      <c r="M27" s="397">
        <v>2.0068539793695936E-5</v>
      </c>
      <c r="N27" s="398">
        <v>1.5037270566007624E-5</v>
      </c>
    </row>
    <row r="28" spans="2:14" ht="12.75" customHeight="1" x14ac:dyDescent="0.3">
      <c r="B28" s="945"/>
      <c r="C28" s="948" t="s">
        <v>576</v>
      </c>
      <c r="D28" s="947"/>
      <c r="E28" s="401">
        <v>64.365578490000004</v>
      </c>
      <c r="F28" s="402">
        <v>463.98957038999987</v>
      </c>
      <c r="G28" s="403">
        <v>2.8549225867412546E-2</v>
      </c>
      <c r="H28" s="404">
        <v>0.13866270650435641</v>
      </c>
      <c r="I28" s="401">
        <v>2.732878E-2</v>
      </c>
      <c r="J28" s="402">
        <v>3.2532869999999998E-2</v>
      </c>
      <c r="K28" s="405">
        <v>4.2458687766234971E-4</v>
      </c>
      <c r="L28" s="406">
        <v>7.0115519994673489E-5</v>
      </c>
      <c r="M28" s="405">
        <v>4.2458687766234971E-4</v>
      </c>
      <c r="N28" s="406">
        <v>7.0115519994673489E-5</v>
      </c>
    </row>
    <row r="29" spans="2:14" x14ac:dyDescent="0.3">
      <c r="B29" s="949" t="s">
        <v>583</v>
      </c>
      <c r="C29" s="950"/>
      <c r="D29" s="951"/>
      <c r="E29" s="407">
        <v>2254.5472437299941</v>
      </c>
      <c r="F29" s="407">
        <v>3346.1741955499947</v>
      </c>
      <c r="G29" s="408">
        <v>1</v>
      </c>
      <c r="H29" s="408">
        <v>1</v>
      </c>
      <c r="I29" s="407">
        <v>24.857951670000023</v>
      </c>
      <c r="J29" s="407">
        <v>33.670717140000043</v>
      </c>
      <c r="K29" s="409">
        <v>1.1025695619877205E-2</v>
      </c>
      <c r="L29" s="409">
        <v>1.0062451974191304E-2</v>
      </c>
      <c r="M29" s="409">
        <v>1.1025371572553722E-2</v>
      </c>
      <c r="N29" s="409">
        <v>1.0062120996204125E-2</v>
      </c>
    </row>
    <row r="30" spans="2:14" ht="12.75" customHeight="1" x14ac:dyDescent="0.3">
      <c r="B30" s="945" t="s">
        <v>95</v>
      </c>
      <c r="C30" s="946" t="s">
        <v>574</v>
      </c>
      <c r="D30" s="947"/>
      <c r="E30" s="393">
        <v>334.52299604999945</v>
      </c>
      <c r="F30" s="394">
        <v>413.69719069000126</v>
      </c>
      <c r="G30" s="395">
        <v>0.21495294287288882</v>
      </c>
      <c r="H30" s="396">
        <v>0.16774861813608061</v>
      </c>
      <c r="I30" s="393">
        <v>10.628398490000036</v>
      </c>
      <c r="J30" s="394">
        <v>12.971312740000007</v>
      </c>
      <c r="K30" s="397">
        <v>3.1771802284143905E-2</v>
      </c>
      <c r="L30" s="398">
        <v>3.1354606779817114E-2</v>
      </c>
      <c r="M30" s="397">
        <v>3.1771802284143905E-2</v>
      </c>
      <c r="N30" s="398">
        <v>3.1307352023343199E-2</v>
      </c>
    </row>
    <row r="31" spans="2:14" ht="12.75" customHeight="1" x14ac:dyDescent="0.3">
      <c r="B31" s="952"/>
      <c r="C31" s="946" t="s">
        <v>575</v>
      </c>
      <c r="D31" s="400" t="s">
        <v>534</v>
      </c>
      <c r="E31" s="393">
        <v>1054.5951816699974</v>
      </c>
      <c r="F31" s="394">
        <v>1766.9223748100028</v>
      </c>
      <c r="G31" s="395">
        <v>0.67764650118598357</v>
      </c>
      <c r="H31" s="396">
        <v>0.71646313631895675</v>
      </c>
      <c r="I31" s="393">
        <v>3.5395290000000003E-2</v>
      </c>
      <c r="J31" s="394">
        <v>2.6469469999999998E-2</v>
      </c>
      <c r="K31" s="397">
        <v>3.3562916477534083E-5</v>
      </c>
      <c r="L31" s="398">
        <v>1.4980550576165668E-5</v>
      </c>
      <c r="M31" s="397">
        <v>3.3562916477534083E-5</v>
      </c>
      <c r="N31" s="398">
        <v>1.4980550576165668E-5</v>
      </c>
    </row>
    <row r="32" spans="2:14" x14ac:dyDescent="0.3">
      <c r="B32" s="952"/>
      <c r="C32" s="953"/>
      <c r="D32" s="400" t="s">
        <v>543</v>
      </c>
      <c r="E32" s="393">
        <v>163.41986914</v>
      </c>
      <c r="F32" s="394">
        <v>281.72216862999989</v>
      </c>
      <c r="G32" s="395">
        <v>0.10500797317472024</v>
      </c>
      <c r="H32" s="396">
        <v>0.11423453083440181</v>
      </c>
      <c r="I32" s="393">
        <v>2.0971120000000003E-2</v>
      </c>
      <c r="J32" s="394">
        <v>3.6305999999999995E-3</v>
      </c>
      <c r="K32" s="397">
        <v>1.2832662338038147E-4</v>
      </c>
      <c r="L32" s="398">
        <v>1.2887164746939925E-5</v>
      </c>
      <c r="M32" s="397">
        <v>1.2832662338038144E-4</v>
      </c>
      <c r="N32" s="398">
        <v>1.2887164746939925E-5</v>
      </c>
    </row>
    <row r="33" spans="2:14" ht="12.75" customHeight="1" x14ac:dyDescent="0.3">
      <c r="B33" s="952"/>
      <c r="C33" s="954" t="s">
        <v>580</v>
      </c>
      <c r="D33" s="955"/>
      <c r="E33" s="410">
        <v>1218.0150508099973</v>
      </c>
      <c r="F33" s="410">
        <v>2048.6445434400011</v>
      </c>
      <c r="G33" s="411">
        <v>0.78265447436070379</v>
      </c>
      <c r="H33" s="411">
        <v>0.83069766715335802</v>
      </c>
      <c r="I33" s="410">
        <v>5.6366409999999999E-2</v>
      </c>
      <c r="J33" s="410">
        <v>3.0100069999999993E-2</v>
      </c>
      <c r="K33" s="412">
        <v>4.6277268874892421E-5</v>
      </c>
      <c r="L33" s="412">
        <v>1.46926757481594E-5</v>
      </c>
      <c r="M33" s="412">
        <v>4.6277268874892421E-5</v>
      </c>
      <c r="N33" s="412">
        <v>1.4692675748159402E-5</v>
      </c>
    </row>
    <row r="34" spans="2:14" x14ac:dyDescent="0.3">
      <c r="B34" s="952"/>
      <c r="C34" s="948" t="s">
        <v>576</v>
      </c>
      <c r="D34" s="947"/>
      <c r="E34" s="401">
        <v>3.72348452</v>
      </c>
      <c r="F34" s="402">
        <v>3.8317299900000013</v>
      </c>
      <c r="G34" s="403">
        <v>2.3925827664057452E-3</v>
      </c>
      <c r="H34" s="404">
        <v>1.5537147105616381E-3</v>
      </c>
      <c r="I34" s="401">
        <v>6.582999999999999E-4</v>
      </c>
      <c r="J34" s="402">
        <v>2.1635500000000002E-3</v>
      </c>
      <c r="K34" s="405">
        <v>1.767967602561699E-4</v>
      </c>
      <c r="L34" s="406">
        <v>5.6464051633241502E-4</v>
      </c>
      <c r="M34" s="405">
        <v>1.7679676025616993E-4</v>
      </c>
      <c r="N34" s="406">
        <v>5.6464051633241502E-4</v>
      </c>
    </row>
    <row r="35" spans="2:14" x14ac:dyDescent="0.3">
      <c r="B35" s="949" t="s">
        <v>584</v>
      </c>
      <c r="C35" s="950"/>
      <c r="D35" s="951"/>
      <c r="E35" s="407">
        <v>1556.2615313799993</v>
      </c>
      <c r="F35" s="407">
        <v>2466.1734641200019</v>
      </c>
      <c r="G35" s="408">
        <v>1</v>
      </c>
      <c r="H35" s="408">
        <v>1</v>
      </c>
      <c r="I35" s="407">
        <v>10.685423200000036</v>
      </c>
      <c r="J35" s="407">
        <v>13.003576360000006</v>
      </c>
      <c r="K35" s="409">
        <v>6.866084513780177E-3</v>
      </c>
      <c r="L35" s="409">
        <v>5.2727744212591457E-3</v>
      </c>
      <c r="M35" s="409">
        <v>6.8660845137801779E-3</v>
      </c>
      <c r="N35" s="409">
        <v>5.2648475011602891E-3</v>
      </c>
    </row>
    <row r="36" spans="2:14" ht="12.75" customHeight="1" x14ac:dyDescent="0.3">
      <c r="B36" s="945" t="s">
        <v>81</v>
      </c>
      <c r="C36" s="946" t="s">
        <v>574</v>
      </c>
      <c r="D36" s="947"/>
      <c r="E36" s="393">
        <v>201.8511065700005</v>
      </c>
      <c r="F36" s="394">
        <v>221.29669091000017</v>
      </c>
      <c r="G36" s="395">
        <v>0.1426902555042559</v>
      </c>
      <c r="H36" s="396">
        <v>0.10606772787378987</v>
      </c>
      <c r="I36" s="393">
        <v>6.0873435500000133</v>
      </c>
      <c r="J36" s="394">
        <v>9.8423393300000139</v>
      </c>
      <c r="K36" s="397">
        <v>3.0157593155868911E-2</v>
      </c>
      <c r="L36" s="398">
        <v>4.4475763688679941E-2</v>
      </c>
      <c r="M36" s="397">
        <v>3.0157593155868908E-2</v>
      </c>
      <c r="N36" s="398">
        <v>4.4475763688679934E-2</v>
      </c>
    </row>
    <row r="37" spans="2:14" ht="12.75" customHeight="1" x14ac:dyDescent="0.3">
      <c r="B37" s="945"/>
      <c r="C37" s="399" t="s">
        <v>575</v>
      </c>
      <c r="D37" s="400" t="s">
        <v>532</v>
      </c>
      <c r="E37" s="393">
        <v>1039.6976787700039</v>
      </c>
      <c r="F37" s="394">
        <v>1662.9790253499978</v>
      </c>
      <c r="G37" s="395">
        <v>0.73497108810461387</v>
      </c>
      <c r="H37" s="396">
        <v>0.79706752954737958</v>
      </c>
      <c r="I37" s="393">
        <v>1.268681E-2</v>
      </c>
      <c r="J37" s="394">
        <v>1.3160940000000003E-2</v>
      </c>
      <c r="K37" s="397">
        <v>1.2202402928329039E-5</v>
      </c>
      <c r="L37" s="398">
        <v>7.9140745610006087E-6</v>
      </c>
      <c r="M37" s="397">
        <v>1.2202402928329037E-5</v>
      </c>
      <c r="N37" s="398">
        <v>7.9140745610006087E-6</v>
      </c>
    </row>
    <row r="38" spans="2:14" x14ac:dyDescent="0.3">
      <c r="B38" s="945"/>
      <c r="C38" s="948" t="s">
        <v>576</v>
      </c>
      <c r="D38" s="947"/>
      <c r="E38" s="401">
        <v>173.06152463999993</v>
      </c>
      <c r="F38" s="402">
        <v>202.09584412000004</v>
      </c>
      <c r="G38" s="403">
        <v>0.12233865639113503</v>
      </c>
      <c r="H38" s="404">
        <v>9.6864742578829766E-2</v>
      </c>
      <c r="I38" s="401">
        <v>1.3249800000000001E-3</v>
      </c>
      <c r="J38" s="402">
        <v>1.7871E-4</v>
      </c>
      <c r="K38" s="405">
        <v>7.6561211555035366E-6</v>
      </c>
      <c r="L38" s="406">
        <v>8.8428339918700145E-7</v>
      </c>
      <c r="M38" s="405">
        <v>7.6561211555035366E-6</v>
      </c>
      <c r="N38" s="406">
        <v>8.8428339918700145E-7</v>
      </c>
    </row>
    <row r="39" spans="2:14" ht="12.75" customHeight="1" x14ac:dyDescent="0.3">
      <c r="B39" s="949" t="s">
        <v>585</v>
      </c>
      <c r="C39" s="950"/>
      <c r="D39" s="951"/>
      <c r="E39" s="407">
        <v>1414.6103099799975</v>
      </c>
      <c r="F39" s="407">
        <v>2086.3715603799997</v>
      </c>
      <c r="G39" s="408">
        <v>1</v>
      </c>
      <c r="H39" s="408">
        <v>1</v>
      </c>
      <c r="I39" s="407">
        <v>6.1013553400000129</v>
      </c>
      <c r="J39" s="407">
        <v>9.8556789800000129</v>
      </c>
      <c r="K39" s="409">
        <v>4.3130997257373911E-3</v>
      </c>
      <c r="L39" s="409">
        <v>4.7238369076527077E-3</v>
      </c>
      <c r="M39" s="409">
        <v>4.3130997257373911E-3</v>
      </c>
      <c r="N39" s="409">
        <v>4.7238369076527077E-3</v>
      </c>
    </row>
    <row r="40" spans="2:14" x14ac:dyDescent="0.3">
      <c r="B40" s="945" t="s">
        <v>86</v>
      </c>
      <c r="C40" s="946" t="s">
        <v>574</v>
      </c>
      <c r="D40" s="947"/>
      <c r="E40" s="393">
        <v>301.50592634000026</v>
      </c>
      <c r="F40" s="394">
        <v>492.44198891000013</v>
      </c>
      <c r="G40" s="395">
        <v>0.31134013389037152</v>
      </c>
      <c r="H40" s="396">
        <v>0.27855944805386557</v>
      </c>
      <c r="I40" s="393">
        <v>11.70884619000004</v>
      </c>
      <c r="J40" s="394">
        <v>16.485923179999993</v>
      </c>
      <c r="K40" s="397">
        <v>3.8834547407191868E-2</v>
      </c>
      <c r="L40" s="398">
        <v>3.3477899024189427E-2</v>
      </c>
      <c r="M40" s="397">
        <v>3.8834547407191868E-2</v>
      </c>
      <c r="N40" s="398">
        <v>3.347789902418942E-2</v>
      </c>
    </row>
    <row r="41" spans="2:14" ht="12.75" customHeight="1" x14ac:dyDescent="0.3">
      <c r="B41" s="945"/>
      <c r="C41" s="399" t="s">
        <v>575</v>
      </c>
      <c r="D41" s="400" t="s">
        <v>537</v>
      </c>
      <c r="E41" s="393">
        <v>664.7515789200005</v>
      </c>
      <c r="F41" s="394">
        <v>1272.0428959400033</v>
      </c>
      <c r="G41" s="395">
        <v>0.68643375636802961</v>
      </c>
      <c r="H41" s="396">
        <v>0.71955595780571835</v>
      </c>
      <c r="I41" s="393">
        <v>2.7186700000000003E-3</v>
      </c>
      <c r="J41" s="394">
        <v>2.1965000000000001E-3</v>
      </c>
      <c r="K41" s="397">
        <v>4.089753354805011E-6</v>
      </c>
      <c r="L41" s="398">
        <v>1.7267499445267131E-6</v>
      </c>
      <c r="M41" s="397">
        <v>4.089753354805011E-6</v>
      </c>
      <c r="N41" s="398">
        <v>1.7267499445267129E-6</v>
      </c>
    </row>
    <row r="42" spans="2:14" ht="12.75" customHeight="1" x14ac:dyDescent="0.3">
      <c r="B42" s="945"/>
      <c r="C42" s="948" t="s">
        <v>576</v>
      </c>
      <c r="D42" s="947"/>
      <c r="E42" s="401">
        <v>2.1557942800000003</v>
      </c>
      <c r="F42" s="402">
        <v>3.3316166199999997</v>
      </c>
      <c r="G42" s="403">
        <v>2.2261097415989736E-3</v>
      </c>
      <c r="H42" s="404">
        <v>1.8845941404153869E-3</v>
      </c>
      <c r="I42" s="401">
        <v>2.605323E-2</v>
      </c>
      <c r="J42" s="402">
        <v>6.55226E-2</v>
      </c>
      <c r="K42" s="405">
        <v>1.2085211581505818E-2</v>
      </c>
      <c r="L42" s="406">
        <v>1.966690873333439E-2</v>
      </c>
      <c r="M42" s="405">
        <v>1.2085211581505818E-2</v>
      </c>
      <c r="N42" s="406">
        <v>1.966690873333439E-2</v>
      </c>
    </row>
    <row r="43" spans="2:14" x14ac:dyDescent="0.3">
      <c r="B43" s="949" t="s">
        <v>586</v>
      </c>
      <c r="C43" s="950"/>
      <c r="D43" s="951"/>
      <c r="E43" s="407">
        <v>968.41329954000071</v>
      </c>
      <c r="F43" s="407">
        <v>1767.8165014700046</v>
      </c>
      <c r="G43" s="408">
        <v>1</v>
      </c>
      <c r="H43" s="408">
        <v>1</v>
      </c>
      <c r="I43" s="407">
        <v>11.737618090000044</v>
      </c>
      <c r="J43" s="407">
        <v>16.553642279999991</v>
      </c>
      <c r="K43" s="409">
        <v>1.2120463541315933E-2</v>
      </c>
      <c r="L43" s="409">
        <v>9.3638917083504018E-3</v>
      </c>
      <c r="M43" s="409">
        <v>1.2120463541315933E-2</v>
      </c>
      <c r="N43" s="409">
        <v>9.3638917083504018E-3</v>
      </c>
    </row>
    <row r="44" spans="2:14" ht="12.75" customHeight="1" x14ac:dyDescent="0.3">
      <c r="B44" s="945" t="s">
        <v>96</v>
      </c>
      <c r="C44" s="946" t="s">
        <v>574</v>
      </c>
      <c r="D44" s="947"/>
      <c r="E44" s="393">
        <v>62.241571890000181</v>
      </c>
      <c r="F44" s="394">
        <v>95.710964019999892</v>
      </c>
      <c r="G44" s="395">
        <v>5.7657356993314472E-2</v>
      </c>
      <c r="H44" s="396">
        <v>5.5872681722805607E-2</v>
      </c>
      <c r="I44" s="393">
        <v>3.0291688300000104</v>
      </c>
      <c r="J44" s="394">
        <v>5.0600680699999954</v>
      </c>
      <c r="K44" s="397">
        <v>4.8667935883005567E-2</v>
      </c>
      <c r="L44" s="398">
        <v>5.2868217573721614E-2</v>
      </c>
      <c r="M44" s="397">
        <v>4.8662943881830706E-2</v>
      </c>
      <c r="N44" s="398">
        <v>5.2855720572858166E-2</v>
      </c>
    </row>
    <row r="45" spans="2:14" x14ac:dyDescent="0.3">
      <c r="B45" s="952"/>
      <c r="C45" s="946" t="s">
        <v>575</v>
      </c>
      <c r="D45" s="400" t="s">
        <v>533</v>
      </c>
      <c r="E45" s="393">
        <v>973.46614224999803</v>
      </c>
      <c r="F45" s="394">
        <v>1495.4562782699991</v>
      </c>
      <c r="G45" s="395">
        <v>0.90176843515146354</v>
      </c>
      <c r="H45" s="396">
        <v>0.87299457822503257</v>
      </c>
      <c r="I45" s="393">
        <v>2.133173E-2</v>
      </c>
      <c r="J45" s="394">
        <v>2.2771970000000002E-2</v>
      </c>
      <c r="K45" s="397">
        <v>2.1913170961134208E-5</v>
      </c>
      <c r="L45" s="398">
        <v>1.5227439498494391E-5</v>
      </c>
      <c r="M45" s="397">
        <v>2.1913170961134211E-5</v>
      </c>
      <c r="N45" s="398">
        <v>1.5227439498494389E-5</v>
      </c>
    </row>
    <row r="46" spans="2:14" ht="12.75" customHeight="1" x14ac:dyDescent="0.3">
      <c r="B46" s="952"/>
      <c r="C46" s="953"/>
      <c r="D46" s="400" t="s">
        <v>543</v>
      </c>
      <c r="E46" s="393">
        <v>43.450896010000015</v>
      </c>
      <c r="F46" s="394">
        <v>121.30183575000004</v>
      </c>
      <c r="G46" s="395">
        <v>4.0250651563805598E-2</v>
      </c>
      <c r="H46" s="396">
        <v>7.0811729153992933E-2</v>
      </c>
      <c r="I46" s="393">
        <v>0</v>
      </c>
      <c r="J46" s="394">
        <v>3.1510000000000002E-5</v>
      </c>
      <c r="K46" s="397">
        <v>0</v>
      </c>
      <c r="L46" s="398">
        <v>2.5976523607558009E-7</v>
      </c>
      <c r="M46" s="397">
        <v>0</v>
      </c>
      <c r="N46" s="398">
        <v>2.5976523607558009E-7</v>
      </c>
    </row>
    <row r="47" spans="2:14" ht="12.75" customHeight="1" x14ac:dyDescent="0.3">
      <c r="B47" s="952"/>
      <c r="C47" s="954" t="s">
        <v>580</v>
      </c>
      <c r="D47" s="955"/>
      <c r="E47" s="410">
        <v>1016.9170382599979</v>
      </c>
      <c r="F47" s="410">
        <v>1616.7581140199991</v>
      </c>
      <c r="G47" s="411">
        <v>0.94201908671526902</v>
      </c>
      <c r="H47" s="411">
        <v>0.94380630737902549</v>
      </c>
      <c r="I47" s="410">
        <v>2.133173E-2</v>
      </c>
      <c r="J47" s="410">
        <v>2.2803480000000001E-2</v>
      </c>
      <c r="K47" s="412">
        <v>2.0976863595972183E-5</v>
      </c>
      <c r="L47" s="412">
        <v>1.4104447537486072E-5</v>
      </c>
      <c r="M47" s="412">
        <v>2.0976863595972183E-5</v>
      </c>
      <c r="N47" s="412">
        <v>1.4104447537486072E-5</v>
      </c>
    </row>
    <row r="48" spans="2:14" x14ac:dyDescent="0.3">
      <c r="B48" s="952"/>
      <c r="C48" s="948" t="s">
        <v>576</v>
      </c>
      <c r="D48" s="947"/>
      <c r="E48" s="401">
        <v>0.34928156999999993</v>
      </c>
      <c r="F48" s="402">
        <v>0.54989776000000012</v>
      </c>
      <c r="G48" s="403">
        <v>3.2355629141671565E-4</v>
      </c>
      <c r="H48" s="404">
        <v>3.210108981677749E-4</v>
      </c>
      <c r="I48" s="401">
        <v>9.4344000000000003E-4</v>
      </c>
      <c r="J48" s="402">
        <v>3.0814599999999998E-3</v>
      </c>
      <c r="K48" s="405">
        <v>2.7010872632071605E-3</v>
      </c>
      <c r="L48" s="406">
        <v>5.6036962216394533E-3</v>
      </c>
      <c r="M48" s="405">
        <v>2.7010872632071605E-3</v>
      </c>
      <c r="N48" s="406">
        <v>5.6036962216394542E-3</v>
      </c>
    </row>
    <row r="49" spans="2:14" ht="12.75" customHeight="1" x14ac:dyDescent="0.3">
      <c r="B49" s="949" t="s">
        <v>587</v>
      </c>
      <c r="C49" s="950"/>
      <c r="D49" s="951"/>
      <c r="E49" s="407">
        <v>1079.5078917199978</v>
      </c>
      <c r="F49" s="407">
        <v>1713.0189758000008</v>
      </c>
      <c r="G49" s="408">
        <v>1</v>
      </c>
      <c r="H49" s="408">
        <v>1</v>
      </c>
      <c r="I49" s="407">
        <v>3.0514440000000107</v>
      </c>
      <c r="J49" s="407">
        <v>5.0859530099999946</v>
      </c>
      <c r="K49" s="409">
        <v>2.8266991129986966E-3</v>
      </c>
      <c r="L49" s="409">
        <v>2.9689998078537292E-3</v>
      </c>
      <c r="M49" s="409">
        <v>2.8264112874048465E-3</v>
      </c>
      <c r="N49" s="409">
        <v>2.9683015669019958E-3</v>
      </c>
    </row>
    <row r="50" spans="2:14" x14ac:dyDescent="0.3">
      <c r="B50" s="945" t="s">
        <v>85</v>
      </c>
      <c r="C50" s="946" t="s">
        <v>574</v>
      </c>
      <c r="D50" s="947"/>
      <c r="E50" s="393">
        <v>114.84945985000007</v>
      </c>
      <c r="F50" s="394">
        <v>194.78493973999966</v>
      </c>
      <c r="G50" s="395">
        <v>0.12453777407759697</v>
      </c>
      <c r="H50" s="396">
        <v>0.12325966093385213</v>
      </c>
      <c r="I50" s="393">
        <v>3.3823185800000006</v>
      </c>
      <c r="J50" s="394">
        <v>7.1878914300000032</v>
      </c>
      <c r="K50" s="397">
        <v>2.9450017304543715E-2</v>
      </c>
      <c r="L50" s="398">
        <v>3.6901679563083538E-2</v>
      </c>
      <c r="M50" s="397">
        <v>2.9450017304543715E-2</v>
      </c>
      <c r="N50" s="398">
        <v>3.6901679563083538E-2</v>
      </c>
    </row>
    <row r="51" spans="2:14" x14ac:dyDescent="0.3">
      <c r="B51" s="945"/>
      <c r="C51" s="399" t="s">
        <v>575</v>
      </c>
      <c r="D51" s="400" t="s">
        <v>535</v>
      </c>
      <c r="E51" s="393">
        <v>789.03281793999952</v>
      </c>
      <c r="F51" s="394">
        <v>1354.1724757099985</v>
      </c>
      <c r="G51" s="395">
        <v>0.85559297317340666</v>
      </c>
      <c r="H51" s="396">
        <v>0.85691861200752306</v>
      </c>
      <c r="I51" s="393">
        <v>6.4214499999999994E-2</v>
      </c>
      <c r="J51" s="394">
        <v>8.6528499999999939E-2</v>
      </c>
      <c r="K51" s="397">
        <v>8.1383813879441275E-5</v>
      </c>
      <c r="L51" s="398">
        <v>6.3897695125307184E-5</v>
      </c>
      <c r="M51" s="397">
        <v>8.1383813879441289E-5</v>
      </c>
      <c r="N51" s="398">
        <v>6.3897695125307197E-5</v>
      </c>
    </row>
    <row r="52" spans="2:14" ht="12.75" customHeight="1" x14ac:dyDescent="0.3">
      <c r="B52" s="945"/>
      <c r="C52" s="948" t="s">
        <v>576</v>
      </c>
      <c r="D52" s="947"/>
      <c r="E52" s="401">
        <v>18.323540490000006</v>
      </c>
      <c r="F52" s="402">
        <v>31.32390500999999</v>
      </c>
      <c r="G52" s="403">
        <v>1.9869252748996015E-2</v>
      </c>
      <c r="H52" s="404">
        <v>1.9821727058623971E-2</v>
      </c>
      <c r="I52" s="401">
        <v>0.13380035999999998</v>
      </c>
      <c r="J52" s="402">
        <v>0.74929636000000011</v>
      </c>
      <c r="K52" s="405">
        <v>7.3021019094547234E-3</v>
      </c>
      <c r="L52" s="406">
        <v>2.3920911513452464E-2</v>
      </c>
      <c r="M52" s="405">
        <v>7.3021019094547234E-3</v>
      </c>
      <c r="N52" s="406">
        <v>2.3920911513452464E-2</v>
      </c>
    </row>
    <row r="53" spans="2:14" ht="12.75" customHeight="1" x14ac:dyDescent="0.3">
      <c r="B53" s="949" t="s">
        <v>588</v>
      </c>
      <c r="C53" s="950"/>
      <c r="D53" s="951"/>
      <c r="E53" s="407">
        <v>922.2058182799999</v>
      </c>
      <c r="F53" s="407">
        <v>1580.2813204599995</v>
      </c>
      <c r="G53" s="408">
        <v>1</v>
      </c>
      <c r="H53" s="408">
        <v>1</v>
      </c>
      <c r="I53" s="407">
        <v>3.5803334400000022</v>
      </c>
      <c r="J53" s="407">
        <v>8.0237162900000012</v>
      </c>
      <c r="K53" s="409">
        <v>3.8823583293777727E-3</v>
      </c>
      <c r="L53" s="409">
        <v>5.0773974140657444E-3</v>
      </c>
      <c r="M53" s="409">
        <v>3.8823583293777731E-3</v>
      </c>
      <c r="N53" s="409">
        <v>5.0773974140657444E-3</v>
      </c>
    </row>
    <row r="54" spans="2:14" x14ac:dyDescent="0.3">
      <c r="B54" s="945" t="s">
        <v>76</v>
      </c>
      <c r="C54" s="946" t="s">
        <v>574</v>
      </c>
      <c r="D54" s="947"/>
      <c r="E54" s="393">
        <v>229.93404145000011</v>
      </c>
      <c r="F54" s="394">
        <v>273.23713351000009</v>
      </c>
      <c r="G54" s="395">
        <v>0.20949225866767371</v>
      </c>
      <c r="H54" s="396">
        <v>0.1846836713932378</v>
      </c>
      <c r="I54" s="393">
        <v>7.6033609000000126</v>
      </c>
      <c r="J54" s="394">
        <v>10.719281339999975</v>
      </c>
      <c r="K54" s="397">
        <v>3.306757386619235E-2</v>
      </c>
      <c r="L54" s="398">
        <v>3.9230690215126506E-2</v>
      </c>
      <c r="M54" s="397">
        <v>3.2916538291898965E-2</v>
      </c>
      <c r="N54" s="398">
        <v>3.9034680912466917E-2</v>
      </c>
    </row>
    <row r="55" spans="2:14" ht="12.75" customHeight="1" x14ac:dyDescent="0.3">
      <c r="B55" s="945"/>
      <c r="C55" s="399" t="s">
        <v>575</v>
      </c>
      <c r="D55" s="400" t="s">
        <v>532</v>
      </c>
      <c r="E55" s="393">
        <v>847.32907602000091</v>
      </c>
      <c r="F55" s="394">
        <v>1176.2485390299944</v>
      </c>
      <c r="G55" s="395">
        <v>0.77199913875659365</v>
      </c>
      <c r="H55" s="396">
        <v>0.79503797989829617</v>
      </c>
      <c r="I55" s="393">
        <v>1.4264549999999999E-2</v>
      </c>
      <c r="J55" s="394">
        <v>0</v>
      </c>
      <c r="K55" s="397">
        <v>1.6834722664070707E-5</v>
      </c>
      <c r="L55" s="398">
        <v>0</v>
      </c>
      <c r="M55" s="397">
        <v>1.6834722664070707E-5</v>
      </c>
      <c r="N55" s="398">
        <v>0</v>
      </c>
    </row>
    <row r="56" spans="2:14" x14ac:dyDescent="0.3">
      <c r="B56" s="945"/>
      <c r="C56" s="948" t="s">
        <v>576</v>
      </c>
      <c r="D56" s="947"/>
      <c r="E56" s="401">
        <v>20.31463033</v>
      </c>
      <c r="F56" s="402">
        <v>30.00155797</v>
      </c>
      <c r="G56" s="403">
        <v>1.8508602575734563E-2</v>
      </c>
      <c r="H56" s="404">
        <v>2.0278348708463043E-2</v>
      </c>
      <c r="I56" s="401">
        <v>3.0842700000000001E-3</v>
      </c>
      <c r="J56" s="402">
        <v>2.1900000000000001E-3</v>
      </c>
      <c r="K56" s="405">
        <v>1.5182506153928128E-4</v>
      </c>
      <c r="L56" s="406">
        <v>7.2996209136535052E-5</v>
      </c>
      <c r="M56" s="405">
        <v>1.5182506153928128E-4</v>
      </c>
      <c r="N56" s="406">
        <v>7.2996209136535052E-5</v>
      </c>
    </row>
    <row r="57" spans="2:14" ht="12.75" customHeight="1" x14ac:dyDescent="0.3">
      <c r="B57" s="949" t="s">
        <v>589</v>
      </c>
      <c r="C57" s="950"/>
      <c r="D57" s="951"/>
      <c r="E57" s="407">
        <v>1097.5777477999989</v>
      </c>
      <c r="F57" s="407">
        <v>1479.4872305099989</v>
      </c>
      <c r="G57" s="408">
        <v>1</v>
      </c>
      <c r="H57" s="408">
        <v>1</v>
      </c>
      <c r="I57" s="407">
        <v>7.6207097200000122</v>
      </c>
      <c r="J57" s="407">
        <v>10.721471339999976</v>
      </c>
      <c r="K57" s="409">
        <v>6.9432071990117106E-3</v>
      </c>
      <c r="L57" s="409">
        <v>7.2467481428035996E-3</v>
      </c>
      <c r="M57" s="409">
        <v>6.9115664154138206E-3</v>
      </c>
      <c r="N57" s="409">
        <v>7.2105484251611994E-3</v>
      </c>
    </row>
    <row r="58" spans="2:14" ht="12.75" customHeight="1" x14ac:dyDescent="0.3">
      <c r="B58" s="945" t="s">
        <v>92</v>
      </c>
      <c r="C58" s="946" t="s">
        <v>574</v>
      </c>
      <c r="D58" s="947"/>
      <c r="E58" s="393">
        <v>131.22184591999994</v>
      </c>
      <c r="F58" s="394">
        <v>100.9097956599999</v>
      </c>
      <c r="G58" s="395">
        <v>0.1193643252593128</v>
      </c>
      <c r="H58" s="396">
        <v>7.2573310064253341E-2</v>
      </c>
      <c r="I58" s="393">
        <v>4.1099948099999981</v>
      </c>
      <c r="J58" s="394">
        <v>5.7928794399999912</v>
      </c>
      <c r="K58" s="397">
        <v>3.1320964746263953E-2</v>
      </c>
      <c r="L58" s="398">
        <v>5.7406512441252097E-2</v>
      </c>
      <c r="M58" s="397">
        <v>1.4120573651506508E-2</v>
      </c>
      <c r="N58" s="398">
        <v>3.4864782819043857E-2</v>
      </c>
    </row>
    <row r="59" spans="2:14" ht="12.75" customHeight="1" x14ac:dyDescent="0.3">
      <c r="B59" s="952"/>
      <c r="C59" s="946" t="s">
        <v>575</v>
      </c>
      <c r="D59" s="400" t="s">
        <v>536</v>
      </c>
      <c r="E59" s="393">
        <v>963.11728692000042</v>
      </c>
      <c r="F59" s="394">
        <v>1277.0251460100008</v>
      </c>
      <c r="G59" s="395">
        <v>0.99710472547408591</v>
      </c>
      <c r="H59" s="396">
        <v>0.99285519950286782</v>
      </c>
      <c r="I59" s="393">
        <v>2.1270799999999999E-3</v>
      </c>
      <c r="J59" s="394">
        <v>1.2637100000000001E-3</v>
      </c>
      <c r="K59" s="397">
        <v>2.2085368302362139E-6</v>
      </c>
      <c r="L59" s="398">
        <v>9.8957330945940788E-7</v>
      </c>
      <c r="M59" s="397">
        <v>2.2085368302362139E-6</v>
      </c>
      <c r="N59" s="398">
        <v>9.8957330945940788E-7</v>
      </c>
    </row>
    <row r="60" spans="2:14" ht="12.75" customHeight="1" x14ac:dyDescent="0.3">
      <c r="B60" s="952"/>
      <c r="C60" s="953"/>
      <c r="D60" s="400" t="s">
        <v>543</v>
      </c>
      <c r="E60" s="393">
        <v>2.7965858300000002</v>
      </c>
      <c r="F60" s="394">
        <v>9.1897488199999984</v>
      </c>
      <c r="G60" s="395">
        <v>2.8952745259139862E-3</v>
      </c>
      <c r="H60" s="396">
        <v>7.1448004971320193E-3</v>
      </c>
      <c r="I60" s="393">
        <v>1.6379999999999999E-5</v>
      </c>
      <c r="J60" s="394">
        <v>3.3794599999999995E-3</v>
      </c>
      <c r="K60" s="397">
        <v>5.8571418850391579E-6</v>
      </c>
      <c r="L60" s="398">
        <v>3.677423688278784E-4</v>
      </c>
      <c r="M60" s="397">
        <v>5.8571418850391579E-6</v>
      </c>
      <c r="N60" s="398">
        <v>3.677423688278784E-4</v>
      </c>
    </row>
    <row r="61" spans="2:14" x14ac:dyDescent="0.3">
      <c r="B61" s="952"/>
      <c r="C61" s="954" t="s">
        <v>580</v>
      </c>
      <c r="D61" s="955"/>
      <c r="E61" s="410">
        <v>965.91387275000056</v>
      </c>
      <c r="F61" s="410">
        <v>1286.214894830001</v>
      </c>
      <c r="G61" s="411">
        <v>0.87863157899565081</v>
      </c>
      <c r="H61" s="411">
        <v>0.92503281531031845</v>
      </c>
      <c r="I61" s="410">
        <v>2.1434600000000002E-3</v>
      </c>
      <c r="J61" s="410">
        <v>4.6431700000000003E-3</v>
      </c>
      <c r="K61" s="412">
        <v>2.2191005435065058E-6</v>
      </c>
      <c r="L61" s="412">
        <v>3.609948865203966E-6</v>
      </c>
      <c r="M61" s="412">
        <v>2.2191005435065058E-6</v>
      </c>
      <c r="N61" s="412">
        <v>3.609948865203966E-6</v>
      </c>
    </row>
    <row r="62" spans="2:14" ht="12.75" customHeight="1" x14ac:dyDescent="0.3">
      <c r="B62" s="952"/>
      <c r="C62" s="948" t="s">
        <v>576</v>
      </c>
      <c r="D62" s="947"/>
      <c r="E62" s="401">
        <v>2.2031804100000003</v>
      </c>
      <c r="F62" s="402">
        <v>3.3285707799999997</v>
      </c>
      <c r="G62" s="403">
        <v>2.0040957450371028E-3</v>
      </c>
      <c r="H62" s="404">
        <v>2.3938746254295387E-3</v>
      </c>
      <c r="I62" s="401">
        <v>0</v>
      </c>
      <c r="J62" s="402">
        <v>0</v>
      </c>
      <c r="K62" s="405">
        <v>0</v>
      </c>
      <c r="L62" s="406">
        <v>0</v>
      </c>
      <c r="M62" s="405">
        <v>0</v>
      </c>
      <c r="N62" s="406">
        <v>0</v>
      </c>
    </row>
    <row r="63" spans="2:14" ht="12.75" customHeight="1" x14ac:dyDescent="0.3">
      <c r="B63" s="949" t="s">
        <v>590</v>
      </c>
      <c r="C63" s="950"/>
      <c r="D63" s="951"/>
      <c r="E63" s="407">
        <v>1099.3388990799997</v>
      </c>
      <c r="F63" s="407">
        <v>1390.4532612699991</v>
      </c>
      <c r="G63" s="408">
        <v>1</v>
      </c>
      <c r="H63" s="408">
        <v>1</v>
      </c>
      <c r="I63" s="407">
        <v>4.1121382699999973</v>
      </c>
      <c r="J63" s="407">
        <v>5.7975226099999899</v>
      </c>
      <c r="K63" s="409">
        <v>3.7405555952230106E-3</v>
      </c>
      <c r="L63" s="409">
        <v>4.1695199482683102E-3</v>
      </c>
      <c r="M63" s="409">
        <v>1.687442518000996E-3</v>
      </c>
      <c r="N63" s="409">
        <v>2.5335920150112278E-3</v>
      </c>
    </row>
    <row r="64" spans="2:14" x14ac:dyDescent="0.3">
      <c r="B64" s="945" t="s">
        <v>83</v>
      </c>
      <c r="C64" s="946" t="s">
        <v>574</v>
      </c>
      <c r="D64" s="947"/>
      <c r="E64" s="393">
        <v>245.63319721999986</v>
      </c>
      <c r="F64" s="394">
        <v>326.97020546999948</v>
      </c>
      <c r="G64" s="395">
        <v>0.34634238654078564</v>
      </c>
      <c r="H64" s="396">
        <v>0.26236506591945585</v>
      </c>
      <c r="I64" s="393">
        <v>11.838121620000011</v>
      </c>
      <c r="J64" s="394">
        <v>16.746589060000023</v>
      </c>
      <c r="K64" s="397">
        <v>4.8194306608309423E-2</v>
      </c>
      <c r="L64" s="398">
        <v>5.1217477249732385E-2</v>
      </c>
      <c r="M64" s="397">
        <v>4.8193300351814801E-2</v>
      </c>
      <c r="N64" s="398">
        <v>5.121151756298601E-2</v>
      </c>
    </row>
    <row r="65" spans="2:14" ht="12.75" customHeight="1" x14ac:dyDescent="0.3">
      <c r="B65" s="945"/>
      <c r="C65" s="399" t="s">
        <v>575</v>
      </c>
      <c r="D65" s="400" t="s">
        <v>540</v>
      </c>
      <c r="E65" s="393">
        <v>435.80599098000033</v>
      </c>
      <c r="F65" s="394">
        <v>858.61494179000135</v>
      </c>
      <c r="G65" s="395">
        <v>0.61448569938044106</v>
      </c>
      <c r="H65" s="396">
        <v>0.68896358760991983</v>
      </c>
      <c r="I65" s="393">
        <v>7.5645419799999809</v>
      </c>
      <c r="J65" s="394">
        <v>13.921669769999998</v>
      </c>
      <c r="K65" s="397">
        <v>1.7357590617305504E-2</v>
      </c>
      <c r="L65" s="398">
        <v>1.6214101446891588E-2</v>
      </c>
      <c r="M65" s="397">
        <v>1.7357590617305504E-2</v>
      </c>
      <c r="N65" s="398">
        <v>1.6214101446891588E-2</v>
      </c>
    </row>
    <row r="66" spans="2:14" x14ac:dyDescent="0.3">
      <c r="B66" s="945"/>
      <c r="C66" s="948" t="s">
        <v>576</v>
      </c>
      <c r="D66" s="947"/>
      <c r="E66" s="401">
        <v>27.781533159999999</v>
      </c>
      <c r="F66" s="402">
        <v>60.656246669999994</v>
      </c>
      <c r="G66" s="403">
        <v>3.9171914078773962E-2</v>
      </c>
      <c r="H66" s="404">
        <v>4.8671346470623572E-2</v>
      </c>
      <c r="I66" s="401">
        <v>9.0100000000000001E-6</v>
      </c>
      <c r="J66" s="402">
        <v>0</v>
      </c>
      <c r="K66" s="405">
        <v>3.2431615447964718E-7</v>
      </c>
      <c r="L66" s="406">
        <v>0</v>
      </c>
      <c r="M66" s="405">
        <v>3.2431615447964713E-7</v>
      </c>
      <c r="N66" s="406">
        <v>0</v>
      </c>
    </row>
    <row r="67" spans="2:14" x14ac:dyDescent="0.3">
      <c r="B67" s="949" t="s">
        <v>591</v>
      </c>
      <c r="C67" s="950"/>
      <c r="D67" s="951"/>
      <c r="E67" s="407">
        <v>709.22072135999974</v>
      </c>
      <c r="F67" s="407">
        <v>1246.2413939300018</v>
      </c>
      <c r="G67" s="408">
        <v>1</v>
      </c>
      <c r="H67" s="408">
        <v>1</v>
      </c>
      <c r="I67" s="407">
        <v>19.402672610000021</v>
      </c>
      <c r="J67" s="407">
        <v>30.668258830000003</v>
      </c>
      <c r="K67" s="409">
        <v>2.7357735082519173E-2</v>
      </c>
      <c r="L67" s="409">
        <v>2.4608602297575874E-2</v>
      </c>
      <c r="M67" s="409">
        <v>2.735738657324335E-2</v>
      </c>
      <c r="N67" s="409">
        <v>2.4607038683969802E-2</v>
      </c>
    </row>
    <row r="68" spans="2:14" ht="12.75" customHeight="1" x14ac:dyDescent="0.3">
      <c r="B68" s="945" t="s">
        <v>79</v>
      </c>
      <c r="C68" s="946" t="s">
        <v>574</v>
      </c>
      <c r="D68" s="947"/>
      <c r="E68" s="393">
        <v>210.60095047999997</v>
      </c>
      <c r="F68" s="394">
        <v>223.97254979000078</v>
      </c>
      <c r="G68" s="395">
        <v>0.24003369352748699</v>
      </c>
      <c r="H68" s="396">
        <v>0.18452368150702778</v>
      </c>
      <c r="I68" s="393">
        <v>10.579673070000029</v>
      </c>
      <c r="J68" s="394">
        <v>12.014427109999998</v>
      </c>
      <c r="K68" s="397">
        <v>5.0235637806415046E-2</v>
      </c>
      <c r="L68" s="398">
        <v>5.364240895263666E-2</v>
      </c>
      <c r="M68" s="397">
        <v>5.0223096410025425E-2</v>
      </c>
      <c r="N68" s="398">
        <v>5.3620323389005582E-2</v>
      </c>
    </row>
    <row r="69" spans="2:14" ht="12.75" customHeight="1" x14ac:dyDescent="0.3">
      <c r="B69" s="945"/>
      <c r="C69" s="399" t="s">
        <v>575</v>
      </c>
      <c r="D69" s="400" t="s">
        <v>532</v>
      </c>
      <c r="E69" s="393">
        <v>661.80002742000045</v>
      </c>
      <c r="F69" s="394">
        <v>979.56886404999989</v>
      </c>
      <c r="G69" s="395">
        <v>0.75429054140617802</v>
      </c>
      <c r="H69" s="396">
        <v>0.80703484982262275</v>
      </c>
      <c r="I69" s="393">
        <v>1.3213399999999998E-3</v>
      </c>
      <c r="J69" s="394">
        <v>1.5771400000000001E-3</v>
      </c>
      <c r="K69" s="397">
        <v>1.9965849882950112E-6</v>
      </c>
      <c r="L69" s="398">
        <v>1.6100348407148827E-6</v>
      </c>
      <c r="M69" s="397">
        <v>1.9965849882950117E-6</v>
      </c>
      <c r="N69" s="398">
        <v>1.6100348407148827E-6</v>
      </c>
    </row>
    <row r="70" spans="2:14" x14ac:dyDescent="0.3">
      <c r="B70" s="945"/>
      <c r="C70" s="948" t="s">
        <v>576</v>
      </c>
      <c r="D70" s="947"/>
      <c r="E70" s="401">
        <v>4.9798072099999997</v>
      </c>
      <c r="F70" s="402">
        <v>10.246149690000001</v>
      </c>
      <c r="G70" s="403">
        <v>5.6757650663339498E-3</v>
      </c>
      <c r="H70" s="404">
        <v>8.4414686703508691E-3</v>
      </c>
      <c r="I70" s="401">
        <v>8.1048000000000003E-4</v>
      </c>
      <c r="J70" s="402">
        <v>1.4709E-4</v>
      </c>
      <c r="K70" s="405">
        <v>1.6275328859568442E-4</v>
      </c>
      <c r="L70" s="406">
        <v>1.4355636453716497E-5</v>
      </c>
      <c r="M70" s="405">
        <v>1.6275328859568442E-4</v>
      </c>
      <c r="N70" s="406">
        <v>1.4355636453716497E-5</v>
      </c>
    </row>
    <row r="71" spans="2:14" ht="12.75" customHeight="1" x14ac:dyDescent="0.3">
      <c r="B71" s="949" t="s">
        <v>592</v>
      </c>
      <c r="C71" s="950"/>
      <c r="D71" s="951"/>
      <c r="E71" s="407">
        <v>877.38078511000128</v>
      </c>
      <c r="F71" s="407">
        <v>1213.787563529999</v>
      </c>
      <c r="G71" s="408">
        <v>1</v>
      </c>
      <c r="H71" s="408">
        <v>1</v>
      </c>
      <c r="I71" s="407">
        <v>10.581804890000029</v>
      </c>
      <c r="J71" s="407">
        <v>12.01615134</v>
      </c>
      <c r="K71" s="409">
        <v>1.2060675443984495E-2</v>
      </c>
      <c r="L71" s="409">
        <v>9.8997153217273166E-3</v>
      </c>
      <c r="M71" s="409">
        <v>1.2057665086287101E-2</v>
      </c>
      <c r="N71" s="409">
        <v>9.895640012217953E-3</v>
      </c>
    </row>
    <row r="72" spans="2:14" x14ac:dyDescent="0.3">
      <c r="B72" s="945" t="s">
        <v>394</v>
      </c>
      <c r="C72" s="946" t="s">
        <v>574</v>
      </c>
      <c r="D72" s="947"/>
      <c r="E72" s="393">
        <v>127.65729990000014</v>
      </c>
      <c r="F72" s="394">
        <v>241.03462709000024</v>
      </c>
      <c r="G72" s="395">
        <v>0.16906117754888195</v>
      </c>
      <c r="H72" s="396">
        <v>0.20124627230387851</v>
      </c>
      <c r="I72" s="393">
        <v>4.569778549999989</v>
      </c>
      <c r="J72" s="394">
        <v>9.0244033600000186</v>
      </c>
      <c r="K72" s="397">
        <v>3.5797236457137255E-2</v>
      </c>
      <c r="L72" s="398">
        <v>3.7440277643719565E-2</v>
      </c>
      <c r="M72" s="397">
        <v>3.5797236457137255E-2</v>
      </c>
      <c r="N72" s="398">
        <v>3.7440277643719565E-2</v>
      </c>
    </row>
    <row r="73" spans="2:14" ht="12.75" customHeight="1" x14ac:dyDescent="0.3">
      <c r="B73" s="945"/>
      <c r="C73" s="399" t="s">
        <v>575</v>
      </c>
      <c r="D73" s="400" t="s">
        <v>538</v>
      </c>
      <c r="E73" s="393">
        <v>606.65496364999842</v>
      </c>
      <c r="F73" s="394">
        <v>925.73653741000078</v>
      </c>
      <c r="G73" s="395">
        <v>0.80341510121931381</v>
      </c>
      <c r="H73" s="396">
        <v>0.77292225411122961</v>
      </c>
      <c r="I73" s="393">
        <v>0.82806494000000042</v>
      </c>
      <c r="J73" s="394">
        <v>0.68000017000000035</v>
      </c>
      <c r="K73" s="397">
        <v>1.3649685399718275E-3</v>
      </c>
      <c r="L73" s="398">
        <v>7.3455042824871681E-4</v>
      </c>
      <c r="M73" s="397">
        <v>1.3649685399718275E-3</v>
      </c>
      <c r="N73" s="398">
        <v>7.3455042824871692E-4</v>
      </c>
    </row>
    <row r="74" spans="2:14" ht="12.75" customHeight="1" x14ac:dyDescent="0.3">
      <c r="B74" s="945"/>
      <c r="C74" s="948" t="s">
        <v>576</v>
      </c>
      <c r="D74" s="947"/>
      <c r="E74" s="401">
        <v>20.783032429999999</v>
      </c>
      <c r="F74" s="402">
        <v>30.938608360000003</v>
      </c>
      <c r="G74" s="403">
        <v>2.7523721231803973E-2</v>
      </c>
      <c r="H74" s="404">
        <v>2.5831473584891906E-2</v>
      </c>
      <c r="I74" s="401">
        <v>0</v>
      </c>
      <c r="J74" s="402">
        <v>0</v>
      </c>
      <c r="K74" s="405">
        <v>0</v>
      </c>
      <c r="L74" s="406">
        <v>0</v>
      </c>
      <c r="M74" s="405">
        <v>0</v>
      </c>
      <c r="N74" s="406">
        <v>0</v>
      </c>
    </row>
    <row r="75" spans="2:14" ht="12.75" customHeight="1" x14ac:dyDescent="0.3">
      <c r="B75" s="949" t="s">
        <v>593</v>
      </c>
      <c r="C75" s="950"/>
      <c r="D75" s="951"/>
      <c r="E75" s="407">
        <v>755.09529597999881</v>
      </c>
      <c r="F75" s="407">
        <v>1197.7097728600011</v>
      </c>
      <c r="G75" s="408">
        <v>1</v>
      </c>
      <c r="H75" s="408">
        <v>1</v>
      </c>
      <c r="I75" s="407">
        <v>5.3978434899999828</v>
      </c>
      <c r="J75" s="407">
        <v>9.7044035300000306</v>
      </c>
      <c r="K75" s="409">
        <v>7.1485592861420272E-3</v>
      </c>
      <c r="L75" s="409">
        <v>8.10246668258118E-3</v>
      </c>
      <c r="M75" s="409">
        <v>7.1485592861420264E-3</v>
      </c>
      <c r="N75" s="409">
        <v>8.10246668258118E-3</v>
      </c>
    </row>
    <row r="76" spans="2:14" ht="12.75" customHeight="1" x14ac:dyDescent="0.3">
      <c r="B76" s="945" t="s">
        <v>91</v>
      </c>
      <c r="C76" s="946" t="s">
        <v>574</v>
      </c>
      <c r="D76" s="947"/>
      <c r="E76" s="393">
        <v>3.7358155200000054</v>
      </c>
      <c r="F76" s="394">
        <v>9.1042851299999992</v>
      </c>
      <c r="G76" s="395">
        <v>4.1117302526827845E-3</v>
      </c>
      <c r="H76" s="396">
        <v>7.7647303700589488E-3</v>
      </c>
      <c r="I76" s="393">
        <v>0.20530342000000001</v>
      </c>
      <c r="J76" s="394">
        <v>0.49847497000000018</v>
      </c>
      <c r="K76" s="397">
        <v>5.495544919198786E-2</v>
      </c>
      <c r="L76" s="398">
        <v>5.4751687022350566E-2</v>
      </c>
      <c r="M76" s="397">
        <v>5.4937396908720938E-2</v>
      </c>
      <c r="N76" s="398">
        <v>5.4721795603517115E-2</v>
      </c>
    </row>
    <row r="77" spans="2:14" x14ac:dyDescent="0.3">
      <c r="B77" s="945"/>
      <c r="C77" s="399" t="s">
        <v>575</v>
      </c>
      <c r="D77" s="400" t="s">
        <v>533</v>
      </c>
      <c r="E77" s="393">
        <v>904.79561451999928</v>
      </c>
      <c r="F77" s="394">
        <v>1163.4052769299997</v>
      </c>
      <c r="G77" s="395">
        <v>0.99584026052672614</v>
      </c>
      <c r="H77" s="396">
        <v>0.99222818238615629</v>
      </c>
      <c r="I77" s="393">
        <v>2.5811360000000002E-2</v>
      </c>
      <c r="J77" s="394">
        <v>2.2015000000000001E-4</v>
      </c>
      <c r="K77" s="397">
        <v>2.8527282389286467E-5</v>
      </c>
      <c r="L77" s="398">
        <v>1.8922898526034974E-7</v>
      </c>
      <c r="M77" s="397">
        <v>2.8527282389286464E-5</v>
      </c>
      <c r="N77" s="398">
        <v>7.8846126813226827E-8</v>
      </c>
    </row>
    <row r="78" spans="2:14" ht="12.75" customHeight="1" x14ac:dyDescent="0.3">
      <c r="B78" s="945"/>
      <c r="C78" s="948" t="s">
        <v>576</v>
      </c>
      <c r="D78" s="947"/>
      <c r="E78" s="401">
        <v>4.3619980000000003E-2</v>
      </c>
      <c r="F78" s="402">
        <v>8.3099200000000002E-3</v>
      </c>
      <c r="G78" s="403">
        <v>4.8009220591122172E-5</v>
      </c>
      <c r="H78" s="404">
        <v>7.0872437841542279E-6</v>
      </c>
      <c r="I78" s="401">
        <v>0</v>
      </c>
      <c r="J78" s="402">
        <v>0</v>
      </c>
      <c r="K78" s="405">
        <v>0</v>
      </c>
      <c r="L78" s="406">
        <v>0</v>
      </c>
      <c r="M78" s="405">
        <v>0</v>
      </c>
      <c r="N78" s="406">
        <v>0</v>
      </c>
    </row>
    <row r="79" spans="2:14" ht="12.75" customHeight="1" x14ac:dyDescent="0.3">
      <c r="B79" s="949" t="s">
        <v>594</v>
      </c>
      <c r="C79" s="950"/>
      <c r="D79" s="951"/>
      <c r="E79" s="407">
        <v>908.57505001999925</v>
      </c>
      <c r="F79" s="407">
        <v>1172.5178719800003</v>
      </c>
      <c r="G79" s="408">
        <v>1</v>
      </c>
      <c r="H79" s="408">
        <v>1</v>
      </c>
      <c r="I79" s="407">
        <v>0.23111478000000002</v>
      </c>
      <c r="J79" s="407">
        <v>0.49869512000000021</v>
      </c>
      <c r="K79" s="409">
        <v>2.543705993191347E-4</v>
      </c>
      <c r="L79" s="409">
        <v>4.2531984536650755E-4</v>
      </c>
      <c r="M79" s="409">
        <v>2.5429637319989611E-4</v>
      </c>
      <c r="N79" s="409">
        <v>4.2497822157588374E-4</v>
      </c>
    </row>
    <row r="80" spans="2:14" x14ac:dyDescent="0.3">
      <c r="B80" s="945" t="s">
        <v>94</v>
      </c>
      <c r="C80" s="946" t="s">
        <v>574</v>
      </c>
      <c r="D80" s="947"/>
      <c r="E80" s="393">
        <v>209.11572571999895</v>
      </c>
      <c r="F80" s="394">
        <v>232.49314564999975</v>
      </c>
      <c r="G80" s="395">
        <v>0.26145410716662215</v>
      </c>
      <c r="H80" s="396">
        <v>0.20232912320823784</v>
      </c>
      <c r="I80" s="393">
        <v>10.51411205999997</v>
      </c>
      <c r="J80" s="394">
        <v>11.326112169999989</v>
      </c>
      <c r="K80" s="397">
        <v>5.0278916249838233E-2</v>
      </c>
      <c r="L80" s="398">
        <v>4.8715897143267038E-2</v>
      </c>
      <c r="M80" s="397">
        <v>1.9402167656355974E-2</v>
      </c>
      <c r="N80" s="398">
        <v>2.1130334084754534E-2</v>
      </c>
    </row>
    <row r="81" spans="2:14" ht="12.75" customHeight="1" x14ac:dyDescent="0.3">
      <c r="B81" s="945"/>
      <c r="C81" s="399" t="s">
        <v>575</v>
      </c>
      <c r="D81" s="400" t="s">
        <v>539</v>
      </c>
      <c r="E81" s="393">
        <v>581.33908162999978</v>
      </c>
      <c r="F81" s="394">
        <v>913.67366499000047</v>
      </c>
      <c r="G81" s="395">
        <v>0.72683912233435466</v>
      </c>
      <c r="H81" s="396">
        <v>0.79513222215239199</v>
      </c>
      <c r="I81" s="393">
        <v>5.5543909999999988E-2</v>
      </c>
      <c r="J81" s="394">
        <v>4.1251700000000001E-3</v>
      </c>
      <c r="K81" s="397">
        <v>9.5544771984470807E-5</v>
      </c>
      <c r="L81" s="398">
        <v>4.5149271102666037E-6</v>
      </c>
      <c r="M81" s="397">
        <v>9.5544771984470807E-5</v>
      </c>
      <c r="N81" s="398">
        <v>4.5149271102666037E-6</v>
      </c>
    </row>
    <row r="82" spans="2:14" x14ac:dyDescent="0.3">
      <c r="B82" s="945"/>
      <c r="C82" s="948" t="s">
        <v>576</v>
      </c>
      <c r="D82" s="947"/>
      <c r="E82" s="401">
        <v>9.3632868700000014</v>
      </c>
      <c r="F82" s="402">
        <v>2.9171272699999995</v>
      </c>
      <c r="G82" s="403">
        <v>1.1706770499023659E-2</v>
      </c>
      <c r="H82" s="404">
        <v>2.5386546393693266E-3</v>
      </c>
      <c r="I82" s="401">
        <v>2.4088899999999999E-3</v>
      </c>
      <c r="J82" s="402">
        <v>1.9420590000000001E-2</v>
      </c>
      <c r="K82" s="405">
        <v>2.5726969956651552E-4</v>
      </c>
      <c r="L82" s="406">
        <v>6.6574366499957353E-3</v>
      </c>
      <c r="M82" s="405">
        <v>2.5726969956651552E-4</v>
      </c>
      <c r="N82" s="406">
        <v>6.6574366499957344E-3</v>
      </c>
    </row>
    <row r="83" spans="2:14" ht="12.75" customHeight="1" x14ac:dyDescent="0.3">
      <c r="B83" s="949" t="s">
        <v>595</v>
      </c>
      <c r="C83" s="950"/>
      <c r="D83" s="951"/>
      <c r="E83" s="407">
        <v>799.81809421999833</v>
      </c>
      <c r="F83" s="407">
        <v>1149.0839379100012</v>
      </c>
      <c r="G83" s="408">
        <v>1</v>
      </c>
      <c r="H83" s="408">
        <v>1</v>
      </c>
      <c r="I83" s="407">
        <v>10.572064859999973</v>
      </c>
      <c r="J83" s="407">
        <v>11.349657929999987</v>
      </c>
      <c r="K83" s="409">
        <v>1.3218086632948836E-2</v>
      </c>
      <c r="L83" s="409">
        <v>9.8771356517637771E-3</v>
      </c>
      <c r="M83" s="409">
        <v>5.145233897231676E-3</v>
      </c>
      <c r="N83" s="409">
        <v>4.2957728649293866E-3</v>
      </c>
    </row>
    <row r="84" spans="2:14" ht="12.75" customHeight="1" x14ac:dyDescent="0.3">
      <c r="B84" s="945" t="s">
        <v>392</v>
      </c>
      <c r="C84" s="946" t="s">
        <v>574</v>
      </c>
      <c r="D84" s="947"/>
      <c r="E84" s="393">
        <v>3.4057286199999997</v>
      </c>
      <c r="F84" s="394">
        <v>5.4857604199999974</v>
      </c>
      <c r="G84" s="395">
        <v>4.333940126936409E-3</v>
      </c>
      <c r="H84" s="396">
        <v>5.2939236503774271E-3</v>
      </c>
      <c r="I84" s="393">
        <v>0.19883576000000022</v>
      </c>
      <c r="J84" s="394">
        <v>0.32257815000000001</v>
      </c>
      <c r="K84" s="397">
        <v>5.8382737494803751E-2</v>
      </c>
      <c r="L84" s="398">
        <v>5.880281406820901E-2</v>
      </c>
      <c r="M84" s="397">
        <v>5.7842459567433245E-2</v>
      </c>
      <c r="N84" s="398">
        <v>5.0572399951801059E-2</v>
      </c>
    </row>
    <row r="85" spans="2:14" x14ac:dyDescent="0.3">
      <c r="B85" s="945"/>
      <c r="C85" s="399" t="s">
        <v>575</v>
      </c>
      <c r="D85" s="400" t="s">
        <v>531</v>
      </c>
      <c r="E85" s="393">
        <v>782.41374078999991</v>
      </c>
      <c r="F85" s="394">
        <v>1030.7315837100005</v>
      </c>
      <c r="G85" s="395">
        <v>0.99565605056230322</v>
      </c>
      <c r="H85" s="396">
        <v>0.99468695138409913</v>
      </c>
      <c r="I85" s="393">
        <v>2.9900000000000002E-6</v>
      </c>
      <c r="J85" s="394">
        <v>0</v>
      </c>
      <c r="K85" s="397">
        <v>3.8215075274381165E-9</v>
      </c>
      <c r="L85" s="398">
        <v>0</v>
      </c>
      <c r="M85" s="397">
        <v>3.8215075274381165E-9</v>
      </c>
      <c r="N85" s="398">
        <v>0</v>
      </c>
    </row>
    <row r="86" spans="2:14" ht="12.75" customHeight="1" x14ac:dyDescent="0.3">
      <c r="B86" s="945"/>
      <c r="C86" s="948" t="s">
        <v>576</v>
      </c>
      <c r="D86" s="947"/>
      <c r="E86" s="401">
        <v>7.8655900000000004E-3</v>
      </c>
      <c r="F86" s="402">
        <v>1.9817999999999999E-2</v>
      </c>
      <c r="G86" s="403">
        <v>1.0009310760359337E-5</v>
      </c>
      <c r="H86" s="404">
        <v>1.9124965523590965E-5</v>
      </c>
      <c r="I86" s="401">
        <v>0</v>
      </c>
      <c r="J86" s="402">
        <v>0</v>
      </c>
      <c r="K86" s="405">
        <v>0</v>
      </c>
      <c r="L86" s="406">
        <v>0</v>
      </c>
      <c r="M86" s="405">
        <v>0</v>
      </c>
      <c r="N86" s="406">
        <v>0</v>
      </c>
    </row>
    <row r="87" spans="2:14" ht="12.75" customHeight="1" x14ac:dyDescent="0.3">
      <c r="B87" s="939" t="s">
        <v>596</v>
      </c>
      <c r="C87" s="940"/>
      <c r="D87" s="941"/>
      <c r="E87" s="407">
        <v>785.82733499999995</v>
      </c>
      <c r="F87" s="407">
        <v>1036.2371621300003</v>
      </c>
      <c r="G87" s="408">
        <v>1</v>
      </c>
      <c r="H87" s="408">
        <v>1</v>
      </c>
      <c r="I87" s="407">
        <v>0.1988387500000002</v>
      </c>
      <c r="J87" s="407">
        <v>0.32257815000000001</v>
      </c>
      <c r="K87" s="409">
        <v>2.5303109365621676E-4</v>
      </c>
      <c r="L87" s="409">
        <v>3.1129760810443815E-4</v>
      </c>
      <c r="M87" s="409">
        <v>2.5068956146708768E-4</v>
      </c>
      <c r="N87" s="409">
        <v>2.6772642416118586E-4</v>
      </c>
    </row>
    <row r="88" spans="2:14" ht="12.75" customHeight="1" x14ac:dyDescent="0.3">
      <c r="B88" s="945" t="s">
        <v>395</v>
      </c>
      <c r="C88" s="946" t="s">
        <v>574</v>
      </c>
      <c r="D88" s="947"/>
      <c r="E88" s="393">
        <v>86.037424759999809</v>
      </c>
      <c r="F88" s="394">
        <v>127.65880572999976</v>
      </c>
      <c r="G88" s="395">
        <v>0.18495561849551806</v>
      </c>
      <c r="H88" s="396">
        <v>0.17392684774197792</v>
      </c>
      <c r="I88" s="393">
        <v>3.3525532000000022</v>
      </c>
      <c r="J88" s="394">
        <v>4.9644134099999979</v>
      </c>
      <c r="K88" s="397">
        <v>3.896621975090378E-2</v>
      </c>
      <c r="L88" s="398">
        <v>3.8888139220883869E-2</v>
      </c>
      <c r="M88" s="397">
        <v>3.8966219750903773E-2</v>
      </c>
      <c r="N88" s="398">
        <v>3.8882755573464725E-2</v>
      </c>
    </row>
    <row r="89" spans="2:14" ht="12.75" customHeight="1" x14ac:dyDescent="0.3">
      <c r="B89" s="945"/>
      <c r="C89" s="399" t="s">
        <v>575</v>
      </c>
      <c r="D89" s="400" t="s">
        <v>541</v>
      </c>
      <c r="E89" s="393">
        <v>371.81282187000028</v>
      </c>
      <c r="F89" s="394">
        <v>596.09364954</v>
      </c>
      <c r="G89" s="395">
        <v>0.79929019987940808</v>
      </c>
      <c r="H89" s="396">
        <v>0.81213895767426536</v>
      </c>
      <c r="I89" s="393">
        <v>2.77838E-3</v>
      </c>
      <c r="J89" s="394">
        <v>1.2545099999999999E-3</v>
      </c>
      <c r="K89" s="397">
        <v>7.472523368146314E-6</v>
      </c>
      <c r="L89" s="398">
        <v>2.1045518618896441E-6</v>
      </c>
      <c r="M89" s="397">
        <v>7.472523368146314E-6</v>
      </c>
      <c r="N89" s="398">
        <v>2.1045518618896441E-6</v>
      </c>
    </row>
    <row r="90" spans="2:14" x14ac:dyDescent="0.3">
      <c r="B90" s="945"/>
      <c r="C90" s="948" t="s">
        <v>576</v>
      </c>
      <c r="D90" s="947"/>
      <c r="E90" s="401">
        <v>7.3285106300000011</v>
      </c>
      <c r="F90" s="402">
        <v>10.22741838</v>
      </c>
      <c r="G90" s="403">
        <v>1.5754181625073454E-2</v>
      </c>
      <c r="H90" s="404">
        <v>1.3934194583756348E-2</v>
      </c>
      <c r="I90" s="401">
        <v>0</v>
      </c>
      <c r="J90" s="402">
        <v>0</v>
      </c>
      <c r="K90" s="405">
        <v>0</v>
      </c>
      <c r="L90" s="406">
        <v>0</v>
      </c>
      <c r="M90" s="405">
        <v>0</v>
      </c>
      <c r="N90" s="406">
        <v>0</v>
      </c>
    </row>
    <row r="91" spans="2:14" ht="12.75" customHeight="1" x14ac:dyDescent="0.3">
      <c r="B91" s="939" t="s">
        <v>597</v>
      </c>
      <c r="C91" s="940"/>
      <c r="D91" s="941"/>
      <c r="E91" s="407">
        <v>465.17875726000028</v>
      </c>
      <c r="F91" s="407">
        <v>733.97987365000006</v>
      </c>
      <c r="G91" s="408">
        <v>1</v>
      </c>
      <c r="H91" s="408">
        <v>1</v>
      </c>
      <c r="I91" s="407">
        <v>3.3553315800000019</v>
      </c>
      <c r="J91" s="407">
        <v>4.9656679199999978</v>
      </c>
      <c r="K91" s="409">
        <v>7.2129939891572075E-3</v>
      </c>
      <c r="L91" s="409">
        <v>6.7654006577949951E-3</v>
      </c>
      <c r="M91" s="409">
        <v>7.2129939891572075E-3</v>
      </c>
      <c r="N91" s="409">
        <v>6.7644642969700288E-3</v>
      </c>
    </row>
    <row r="92" spans="2:14" x14ac:dyDescent="0.3">
      <c r="B92" s="945" t="s">
        <v>400</v>
      </c>
      <c r="C92" s="946" t="s">
        <v>574</v>
      </c>
      <c r="D92" s="947"/>
      <c r="E92" s="393">
        <v>46.591527530000029</v>
      </c>
      <c r="F92" s="394">
        <v>50.226332120000066</v>
      </c>
      <c r="G92" s="395">
        <v>0.14522942481790407</v>
      </c>
      <c r="H92" s="396">
        <v>7.9497740885568172E-2</v>
      </c>
      <c r="I92" s="393">
        <v>1.9443392300000015</v>
      </c>
      <c r="J92" s="394">
        <v>2.5988434899999984</v>
      </c>
      <c r="K92" s="397">
        <v>4.1731605145335748E-2</v>
      </c>
      <c r="L92" s="398">
        <v>5.174264932965595E-2</v>
      </c>
      <c r="M92" s="397">
        <v>4.1154706051767867E-2</v>
      </c>
      <c r="N92" s="398">
        <v>5.1690261669858024E-2</v>
      </c>
    </row>
    <row r="93" spans="2:14" ht="12.75" customHeight="1" x14ac:dyDescent="0.3">
      <c r="B93" s="945"/>
      <c r="C93" s="399" t="s">
        <v>575</v>
      </c>
      <c r="D93" s="400" t="s">
        <v>542</v>
      </c>
      <c r="E93" s="393">
        <v>259.16591769000019</v>
      </c>
      <c r="F93" s="394">
        <v>568.83099063999805</v>
      </c>
      <c r="G93" s="395">
        <v>0.80784037686439369</v>
      </c>
      <c r="H93" s="396">
        <v>0.90034005655716109</v>
      </c>
      <c r="I93" s="393">
        <v>9.8836999999999987E-3</v>
      </c>
      <c r="J93" s="394">
        <v>3.24538E-3</v>
      </c>
      <c r="K93" s="397">
        <v>3.8136573234997395E-5</v>
      </c>
      <c r="L93" s="398">
        <v>5.7053501890756461E-6</v>
      </c>
      <c r="M93" s="397">
        <v>3.8136573234997395E-5</v>
      </c>
      <c r="N93" s="398">
        <v>5.7053501890756461E-6</v>
      </c>
    </row>
    <row r="94" spans="2:14" ht="12.75" customHeight="1" x14ac:dyDescent="0.3">
      <c r="B94" s="945"/>
      <c r="C94" s="948" t="s">
        <v>576</v>
      </c>
      <c r="D94" s="947"/>
      <c r="E94" s="401">
        <v>15.05583066</v>
      </c>
      <c r="F94" s="402">
        <v>12.738393200000001</v>
      </c>
      <c r="G94" s="403">
        <v>4.6930198317701816E-2</v>
      </c>
      <c r="H94" s="404">
        <v>2.0162202557268527E-2</v>
      </c>
      <c r="I94" s="401">
        <v>0</v>
      </c>
      <c r="J94" s="402">
        <v>0</v>
      </c>
      <c r="K94" s="405">
        <v>0</v>
      </c>
      <c r="L94" s="406">
        <v>0</v>
      </c>
      <c r="M94" s="405">
        <v>0</v>
      </c>
      <c r="N94" s="406">
        <v>0</v>
      </c>
    </row>
    <row r="95" spans="2:14" ht="12.75" customHeight="1" x14ac:dyDescent="0.3">
      <c r="B95" s="939" t="s">
        <v>598</v>
      </c>
      <c r="C95" s="940"/>
      <c r="D95" s="941"/>
      <c r="E95" s="407">
        <v>320.81327588000033</v>
      </c>
      <c r="F95" s="407">
        <v>631.79571595999948</v>
      </c>
      <c r="G95" s="408">
        <v>1</v>
      </c>
      <c r="H95" s="408">
        <v>1</v>
      </c>
      <c r="I95" s="407">
        <v>1.9542229300000018</v>
      </c>
      <c r="J95" s="407">
        <v>2.6020888699999984</v>
      </c>
      <c r="K95" s="409">
        <v>6.0914652756794757E-3</v>
      </c>
      <c r="L95" s="409">
        <v>4.118560484453717E-3</v>
      </c>
      <c r="M95" s="409">
        <v>6.0076825521426409E-3</v>
      </c>
      <c r="N95" s="409">
        <v>4.1143957838494999E-3</v>
      </c>
    </row>
    <row r="96" spans="2:14" ht="12.75" customHeight="1" x14ac:dyDescent="0.3">
      <c r="B96" s="942" t="s">
        <v>68</v>
      </c>
      <c r="C96" s="942"/>
      <c r="D96" s="942"/>
      <c r="E96" s="393">
        <v>6963.5686512199945</v>
      </c>
      <c r="F96" s="394">
        <v>9919.6419884698571</v>
      </c>
      <c r="G96" s="395"/>
      <c r="H96" s="396"/>
      <c r="I96" s="393">
        <v>142.49512052000284</v>
      </c>
      <c r="J96" s="394">
        <v>219.37851317000121</v>
      </c>
      <c r="K96" s="397">
        <v>2.0462944742425732E-2</v>
      </c>
      <c r="L96" s="398">
        <v>2.2115567620786807E-2</v>
      </c>
      <c r="M96" s="397">
        <v>1.9793938956264093E-2</v>
      </c>
      <c r="N96" s="398">
        <v>2.1735379347421334E-2</v>
      </c>
    </row>
    <row r="97" spans="2:17" x14ac:dyDescent="0.3">
      <c r="B97" s="943" t="s">
        <v>7</v>
      </c>
      <c r="C97" s="943"/>
      <c r="D97" s="943"/>
      <c r="E97" s="413">
        <v>55782.987234040433</v>
      </c>
      <c r="F97" s="413">
        <v>87461.425140680076</v>
      </c>
      <c r="G97" s="414"/>
      <c r="H97" s="414"/>
      <c r="I97" s="413">
        <v>425.12566138000511</v>
      </c>
      <c r="J97" s="413">
        <v>672.5122386600093</v>
      </c>
      <c r="K97" s="415">
        <v>7.6210630240429438E-3</v>
      </c>
      <c r="L97" s="415">
        <v>7.6892440018932447E-3</v>
      </c>
      <c r="M97" s="415">
        <v>7.1622219904386901E-3</v>
      </c>
      <c r="N97" s="415">
        <v>7.2543010499711569E-3</v>
      </c>
    </row>
    <row r="98" spans="2:17" ht="12.75" customHeight="1" x14ac:dyDescent="0.3">
      <c r="B98" s="944" t="s">
        <v>560</v>
      </c>
      <c r="C98" s="944"/>
      <c r="D98" s="944"/>
      <c r="E98" s="944"/>
      <c r="F98" s="944"/>
      <c r="G98" s="944"/>
      <c r="H98" s="944"/>
      <c r="I98" s="944"/>
      <c r="J98" s="944"/>
      <c r="K98" s="944"/>
      <c r="L98" s="944"/>
      <c r="M98" s="944"/>
      <c r="N98" s="944"/>
    </row>
    <row r="99" spans="2:17" ht="12.75" customHeight="1" x14ac:dyDescent="0.3">
      <c r="B99" s="933" t="s">
        <v>599</v>
      </c>
      <c r="C99" s="933"/>
      <c r="D99" s="933"/>
      <c r="E99" s="933"/>
      <c r="F99" s="933"/>
      <c r="G99" s="933"/>
      <c r="H99" s="933"/>
      <c r="I99" s="933"/>
      <c r="J99" s="933"/>
      <c r="K99" s="933"/>
      <c r="L99" s="933"/>
      <c r="M99" s="933"/>
      <c r="N99" s="933"/>
      <c r="O99" s="933"/>
      <c r="P99" s="933"/>
      <c r="Q99" s="933"/>
    </row>
    <row r="100" spans="2:17" x14ac:dyDescent="0.3">
      <c r="B100" s="933" t="s">
        <v>600</v>
      </c>
      <c r="C100" s="933"/>
      <c r="D100" s="933"/>
      <c r="E100" s="933"/>
      <c r="F100" s="933"/>
      <c r="G100" s="933"/>
      <c r="H100" s="933"/>
      <c r="I100" s="933"/>
      <c r="J100" s="933"/>
      <c r="K100" s="933"/>
      <c r="L100" s="933"/>
      <c r="M100" s="933"/>
      <c r="N100" s="933"/>
      <c r="O100" s="933"/>
      <c r="P100" s="933"/>
      <c r="Q100" s="933"/>
    </row>
    <row r="101" spans="2:17" ht="12.75" customHeight="1" x14ac:dyDescent="0.3">
      <c r="B101" s="933" t="s">
        <v>601</v>
      </c>
      <c r="C101" s="933"/>
      <c r="D101" s="933"/>
      <c r="E101" s="933"/>
      <c r="F101" s="933"/>
      <c r="G101" s="933"/>
      <c r="H101" s="933"/>
      <c r="I101" s="933"/>
      <c r="J101" s="933"/>
      <c r="K101" s="933"/>
      <c r="L101" s="933"/>
      <c r="M101" s="933"/>
      <c r="N101" s="933"/>
      <c r="O101" s="933"/>
      <c r="P101" s="933"/>
      <c r="Q101" s="933"/>
    </row>
    <row r="102" spans="2:17" x14ac:dyDescent="0.3">
      <c r="B102" s="933" t="s">
        <v>602</v>
      </c>
      <c r="C102" s="933"/>
      <c r="D102" s="933"/>
      <c r="E102" s="933"/>
      <c r="F102" s="933"/>
      <c r="G102" s="933"/>
      <c r="H102" s="933"/>
      <c r="I102" s="933"/>
      <c r="J102" s="933"/>
      <c r="K102" s="933"/>
      <c r="L102" s="933"/>
      <c r="M102" s="933"/>
      <c r="N102" s="933"/>
      <c r="O102" s="933"/>
      <c r="P102" s="933"/>
      <c r="Q102" s="933"/>
    </row>
    <row r="103" spans="2:17" ht="12.75" customHeight="1" x14ac:dyDescent="0.3">
      <c r="B103" s="416" t="s">
        <v>603</v>
      </c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</row>
    <row r="104" spans="2:17" ht="12.75" customHeight="1" x14ac:dyDescent="0.3">
      <c r="B104" s="915" t="s">
        <v>604</v>
      </c>
      <c r="C104" s="915"/>
      <c r="D104" s="915"/>
      <c r="E104" s="915"/>
      <c r="F104" s="915"/>
      <c r="G104" s="915"/>
      <c r="H104" s="915"/>
      <c r="I104" s="915"/>
      <c r="J104" s="915"/>
      <c r="K104" s="915"/>
      <c r="L104" s="915"/>
      <c r="M104" s="915"/>
      <c r="N104" s="915"/>
    </row>
    <row r="106" spans="2:17" ht="12.75" customHeight="1" x14ac:dyDescent="0.3"/>
    <row r="107" spans="2:17" x14ac:dyDescent="0.3">
      <c r="B107" s="417"/>
      <c r="C107" s="417"/>
      <c r="D107" s="417"/>
      <c r="E107" s="418"/>
      <c r="F107" s="418"/>
      <c r="G107" s="419"/>
      <c r="H107" s="419"/>
      <c r="I107" s="418"/>
      <c r="J107" s="418"/>
      <c r="K107" s="419"/>
      <c r="L107" s="420"/>
      <c r="M107" s="419"/>
      <c r="N107" s="420"/>
    </row>
    <row r="108" spans="2:17" ht="12.75" customHeight="1" x14ac:dyDescent="0.3">
      <c r="B108" s="417"/>
      <c r="C108" s="417"/>
      <c r="D108" s="417"/>
      <c r="E108" s="418"/>
      <c r="F108" s="418"/>
      <c r="G108" s="419"/>
      <c r="H108" s="419"/>
      <c r="I108" s="418"/>
      <c r="J108" s="418"/>
      <c r="K108" s="419"/>
      <c r="L108" s="420"/>
      <c r="M108" s="419"/>
      <c r="N108" s="420"/>
    </row>
    <row r="109" spans="2:17" ht="12.75" customHeight="1" x14ac:dyDescent="0.3">
      <c r="B109" s="417"/>
      <c r="C109" s="417"/>
      <c r="D109" s="417"/>
      <c r="E109" s="418"/>
      <c r="F109" s="418"/>
      <c r="G109" s="419"/>
      <c r="H109" s="419"/>
      <c r="I109" s="418"/>
      <c r="J109" s="418"/>
      <c r="K109" s="419"/>
      <c r="L109" s="420"/>
      <c r="M109" s="419"/>
      <c r="N109" s="420"/>
    </row>
    <row r="110" spans="2:17" x14ac:dyDescent="0.3">
      <c r="B110" s="417"/>
      <c r="C110" s="417"/>
      <c r="D110" s="417"/>
      <c r="E110" s="418"/>
      <c r="F110" s="418"/>
      <c r="G110" s="419"/>
      <c r="H110" s="419"/>
      <c r="I110" s="418"/>
      <c r="J110" s="418"/>
      <c r="K110" s="419"/>
      <c r="L110" s="420"/>
      <c r="M110" s="419"/>
      <c r="N110" s="420"/>
    </row>
    <row r="111" spans="2:17" x14ac:dyDescent="0.3">
      <c r="B111" s="417"/>
      <c r="C111" s="417"/>
      <c r="D111" s="417"/>
      <c r="E111" s="418"/>
      <c r="F111" s="418"/>
      <c r="G111" s="419"/>
      <c r="H111" s="419"/>
      <c r="I111" s="418"/>
      <c r="J111" s="418"/>
      <c r="K111" s="419"/>
      <c r="L111" s="420"/>
      <c r="M111" s="419"/>
      <c r="N111" s="420"/>
    </row>
    <row r="112" spans="2:17" x14ac:dyDescent="0.3">
      <c r="B112" s="417"/>
      <c r="C112" s="417"/>
      <c r="D112" s="417"/>
      <c r="E112" s="418"/>
      <c r="F112" s="418"/>
      <c r="G112" s="419"/>
      <c r="H112" s="419"/>
      <c r="I112" s="418"/>
      <c r="J112" s="418"/>
      <c r="K112" s="419"/>
      <c r="L112" s="420"/>
      <c r="M112" s="419"/>
      <c r="N112" s="420"/>
    </row>
    <row r="113" spans="1:14" x14ac:dyDescent="0.3">
      <c r="B113" s="417"/>
      <c r="C113" s="417"/>
      <c r="D113" s="417"/>
      <c r="E113" s="418"/>
      <c r="F113" s="418"/>
      <c r="G113" s="419"/>
      <c r="H113" s="419"/>
      <c r="I113" s="418"/>
      <c r="J113" s="418"/>
      <c r="K113" s="419"/>
      <c r="L113" s="420"/>
      <c r="M113" s="419"/>
      <c r="N113" s="420"/>
    </row>
    <row r="114" spans="1:14" x14ac:dyDescent="0.3">
      <c r="B114" s="417"/>
      <c r="C114" s="417"/>
      <c r="D114" s="417"/>
      <c r="E114" s="418"/>
      <c r="F114" s="418"/>
      <c r="G114" s="419"/>
      <c r="H114" s="419"/>
      <c r="I114" s="418"/>
      <c r="J114" s="418"/>
      <c r="K114" s="419"/>
      <c r="L114" s="420"/>
      <c r="M114" s="419"/>
      <c r="N114" s="420"/>
    </row>
    <row r="115" spans="1:14" x14ac:dyDescent="0.3">
      <c r="B115" s="417"/>
      <c r="C115" s="417"/>
      <c r="D115" s="417"/>
      <c r="E115" s="418"/>
      <c r="F115" s="418"/>
      <c r="G115" s="419"/>
      <c r="H115" s="419"/>
      <c r="I115" s="418"/>
      <c r="J115" s="418"/>
      <c r="K115" s="419"/>
      <c r="L115" s="420"/>
      <c r="M115" s="419"/>
      <c r="N115" s="420"/>
    </row>
    <row r="116" spans="1:14" x14ac:dyDescent="0.3">
      <c r="B116" s="417"/>
      <c r="C116" s="417"/>
      <c r="D116" s="417"/>
      <c r="E116" s="418"/>
      <c r="F116" s="418"/>
      <c r="G116" s="419"/>
      <c r="H116" s="419"/>
      <c r="I116" s="418"/>
      <c r="J116" s="418"/>
      <c r="K116" s="419"/>
      <c r="L116" s="420"/>
      <c r="M116" s="419"/>
      <c r="N116" s="420"/>
    </row>
    <row r="128" spans="1:14" x14ac:dyDescent="0.3">
      <c r="A128" s="158"/>
    </row>
    <row r="129" spans="1:1" x14ac:dyDescent="0.3">
      <c r="A129" s="158"/>
    </row>
    <row r="130" spans="1:1" x14ac:dyDescent="0.3">
      <c r="A130" s="158"/>
    </row>
    <row r="131" spans="1:1" x14ac:dyDescent="0.3">
      <c r="A131" s="158"/>
    </row>
    <row r="132" spans="1:1" x14ac:dyDescent="0.3">
      <c r="A132" s="158"/>
    </row>
    <row r="133" spans="1:1" x14ac:dyDescent="0.3">
      <c r="A133" s="158"/>
    </row>
    <row r="134" spans="1:1" x14ac:dyDescent="0.3">
      <c r="A134" s="158"/>
    </row>
    <row r="135" spans="1:1" x14ac:dyDescent="0.3">
      <c r="A135" s="158"/>
    </row>
    <row r="136" spans="1:1" x14ac:dyDescent="0.3">
      <c r="A136" s="158"/>
    </row>
    <row r="137" spans="1:1" x14ac:dyDescent="0.3">
      <c r="A137" s="158"/>
    </row>
    <row r="138" spans="1:1" x14ac:dyDescent="0.3">
      <c r="A138" s="158"/>
    </row>
    <row r="139" spans="1:1" x14ac:dyDescent="0.3">
      <c r="A139" s="158"/>
    </row>
    <row r="140" spans="1:1" x14ac:dyDescent="0.3">
      <c r="A140" s="158"/>
    </row>
    <row r="141" spans="1:1" x14ac:dyDescent="0.3">
      <c r="A141" s="158"/>
    </row>
    <row r="142" spans="1:1" x14ac:dyDescent="0.3">
      <c r="A142" s="158"/>
    </row>
    <row r="143" spans="1:1" x14ac:dyDescent="0.3">
      <c r="A143" s="158"/>
    </row>
  </sheetData>
  <mergeCells count="106">
    <mergeCell ref="B6:B8"/>
    <mergeCell ref="C6:D6"/>
    <mergeCell ref="C8:D8"/>
    <mergeCell ref="B9:D9"/>
    <mergeCell ref="B10:B12"/>
    <mergeCell ref="C10:D10"/>
    <mergeCell ref="C12:D12"/>
    <mergeCell ref="B2:N2"/>
    <mergeCell ref="B4:B5"/>
    <mergeCell ref="C4:D5"/>
    <mergeCell ref="E4:F4"/>
    <mergeCell ref="G4:H4"/>
    <mergeCell ref="I4:J4"/>
    <mergeCell ref="K4:L4"/>
    <mergeCell ref="M4:N4"/>
    <mergeCell ref="B19:D19"/>
    <mergeCell ref="B20:B24"/>
    <mergeCell ref="C20:D20"/>
    <mergeCell ref="C21:C22"/>
    <mergeCell ref="C23:D23"/>
    <mergeCell ref="C24:D24"/>
    <mergeCell ref="B13:D13"/>
    <mergeCell ref="B14:B18"/>
    <mergeCell ref="C14:D14"/>
    <mergeCell ref="C15:C16"/>
    <mergeCell ref="C17:D17"/>
    <mergeCell ref="C18:D18"/>
    <mergeCell ref="B25:D25"/>
    <mergeCell ref="B26:B28"/>
    <mergeCell ref="C26:D26"/>
    <mergeCell ref="C28:D28"/>
    <mergeCell ref="B29:D29"/>
    <mergeCell ref="B30:B34"/>
    <mergeCell ref="C30:D30"/>
    <mergeCell ref="C31:C32"/>
    <mergeCell ref="C33:D33"/>
    <mergeCell ref="C34:D34"/>
    <mergeCell ref="B43:D43"/>
    <mergeCell ref="B44:B48"/>
    <mergeCell ref="C44:D44"/>
    <mergeCell ref="C45:C46"/>
    <mergeCell ref="C47:D47"/>
    <mergeCell ref="C48:D48"/>
    <mergeCell ref="B35:D35"/>
    <mergeCell ref="B36:B38"/>
    <mergeCell ref="C36:D36"/>
    <mergeCell ref="C38:D38"/>
    <mergeCell ref="B39:D39"/>
    <mergeCell ref="B40:B42"/>
    <mergeCell ref="C40:D40"/>
    <mergeCell ref="C42:D42"/>
    <mergeCell ref="B57:D57"/>
    <mergeCell ref="B58:B62"/>
    <mergeCell ref="C58:D58"/>
    <mergeCell ref="C59:C60"/>
    <mergeCell ref="C61:D61"/>
    <mergeCell ref="C62:D62"/>
    <mergeCell ref="B49:D49"/>
    <mergeCell ref="B50:B52"/>
    <mergeCell ref="C50:D50"/>
    <mergeCell ref="C52:D52"/>
    <mergeCell ref="B53:D53"/>
    <mergeCell ref="B54:B56"/>
    <mergeCell ref="C54:D54"/>
    <mergeCell ref="C56:D56"/>
    <mergeCell ref="B71:D71"/>
    <mergeCell ref="B72:B74"/>
    <mergeCell ref="C72:D72"/>
    <mergeCell ref="C74:D74"/>
    <mergeCell ref="B75:D75"/>
    <mergeCell ref="B76:B78"/>
    <mergeCell ref="C76:D76"/>
    <mergeCell ref="C78:D78"/>
    <mergeCell ref="B63:D63"/>
    <mergeCell ref="B64:B66"/>
    <mergeCell ref="C64:D64"/>
    <mergeCell ref="C66:D66"/>
    <mergeCell ref="B67:D67"/>
    <mergeCell ref="B68:B70"/>
    <mergeCell ref="C68:D68"/>
    <mergeCell ref="C70:D70"/>
    <mergeCell ref="B87:D87"/>
    <mergeCell ref="B88:B90"/>
    <mergeCell ref="C88:D88"/>
    <mergeCell ref="C90:D90"/>
    <mergeCell ref="B91:D91"/>
    <mergeCell ref="B92:B94"/>
    <mergeCell ref="C92:D92"/>
    <mergeCell ref="C94:D94"/>
    <mergeCell ref="B79:D79"/>
    <mergeCell ref="B80:B82"/>
    <mergeCell ref="C80:D80"/>
    <mergeCell ref="C82:D82"/>
    <mergeCell ref="B83:D83"/>
    <mergeCell ref="B84:B86"/>
    <mergeCell ref="C84:D84"/>
    <mergeCell ref="C86:D86"/>
    <mergeCell ref="B101:Q101"/>
    <mergeCell ref="B102:Q102"/>
    <mergeCell ref="B104:N104"/>
    <mergeCell ref="B95:D95"/>
    <mergeCell ref="B96:D96"/>
    <mergeCell ref="B97:D97"/>
    <mergeCell ref="B98:N98"/>
    <mergeCell ref="B99:Q99"/>
    <mergeCell ref="B100:Q100"/>
  </mergeCells>
  <pageMargins left="0.7" right="0.7" top="0.75" bottom="0.75" header="0.3" footer="0.3"/>
  <pageSetup paperSize="1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/>
  </sheetViews>
  <sheetFormatPr baseColWidth="10" defaultColWidth="11.44140625" defaultRowHeight="10.199999999999999" x14ac:dyDescent="0.2"/>
  <cols>
    <col min="1" max="1" width="3.77734375" style="421" customWidth="1"/>
    <col min="2" max="2" width="21.5546875" style="421" customWidth="1"/>
    <col min="3" max="3" width="15.5546875" style="421" customWidth="1"/>
    <col min="4" max="4" width="29.5546875" style="421" customWidth="1"/>
    <col min="5" max="5" width="14.5546875" style="421" customWidth="1"/>
    <col min="6" max="6" width="14.109375" style="421" customWidth="1"/>
    <col min="7" max="7" width="15.5546875" style="421" customWidth="1"/>
    <col min="8" max="8" width="14.109375" style="421" customWidth="1"/>
    <col min="9" max="9" width="15.33203125" style="421" customWidth="1"/>
    <col min="10" max="16384" width="11.44140625" style="421"/>
  </cols>
  <sheetData>
    <row r="1" spans="1:11" x14ac:dyDescent="0.2">
      <c r="B1" s="422"/>
      <c r="C1" s="422"/>
      <c r="D1" s="422"/>
      <c r="E1" s="422"/>
      <c r="F1" s="422"/>
      <c r="G1" s="422"/>
      <c r="H1" s="422"/>
      <c r="I1" s="422"/>
    </row>
    <row r="2" spans="1:11" ht="10.199999999999999" customHeight="1" x14ac:dyDescent="0.2">
      <c r="B2" s="973" t="s">
        <v>605</v>
      </c>
      <c r="C2" s="973"/>
      <c r="D2" s="973"/>
      <c r="E2" s="973"/>
      <c r="F2" s="973"/>
      <c r="G2" s="973"/>
      <c r="H2" s="973"/>
      <c r="I2" s="973"/>
    </row>
    <row r="3" spans="1:11" ht="10.199999999999999" customHeight="1" x14ac:dyDescent="0.2">
      <c r="B3" s="994" t="s">
        <v>606</v>
      </c>
      <c r="C3" s="994"/>
      <c r="D3" s="994"/>
      <c r="E3" s="994"/>
      <c r="F3" s="994"/>
      <c r="G3" s="994"/>
      <c r="H3" s="994"/>
      <c r="I3" s="994"/>
    </row>
    <row r="4" spans="1:11" x14ac:dyDescent="0.2">
      <c r="B4" s="423"/>
      <c r="C4" s="423"/>
      <c r="D4" s="423"/>
      <c r="E4" s="423"/>
      <c r="F4" s="423"/>
      <c r="G4" s="423"/>
      <c r="H4" s="423"/>
      <c r="I4" s="423"/>
    </row>
    <row r="5" spans="1:11" ht="12.75" customHeight="1" x14ac:dyDescent="0.2">
      <c r="B5" s="979" t="s">
        <v>607</v>
      </c>
      <c r="C5" s="979" t="s">
        <v>608</v>
      </c>
      <c r="D5" s="979" t="s">
        <v>609</v>
      </c>
      <c r="E5" s="995">
        <v>2020</v>
      </c>
      <c r="F5" s="996">
        <v>2021</v>
      </c>
      <c r="G5" s="997" t="s">
        <v>610</v>
      </c>
      <c r="H5" s="997" t="s">
        <v>611</v>
      </c>
      <c r="I5" s="997" t="s">
        <v>612</v>
      </c>
      <c r="J5" s="424"/>
    </row>
    <row r="6" spans="1:11" x14ac:dyDescent="0.2">
      <c r="B6" s="979"/>
      <c r="C6" s="979"/>
      <c r="D6" s="979"/>
      <c r="E6" s="995"/>
      <c r="F6" s="996"/>
      <c r="G6" s="997"/>
      <c r="H6" s="997"/>
      <c r="I6" s="997"/>
      <c r="J6" s="424"/>
    </row>
    <row r="7" spans="1:11" ht="12" x14ac:dyDescent="0.2">
      <c r="A7" s="424"/>
      <c r="B7" s="992" t="s">
        <v>613</v>
      </c>
      <c r="C7" s="993" t="s">
        <v>614</v>
      </c>
      <c r="D7" s="260" t="s">
        <v>615</v>
      </c>
      <c r="E7" s="261">
        <v>1360</v>
      </c>
      <c r="F7" s="425">
        <v>1645</v>
      </c>
      <c r="G7" s="426">
        <v>0.24935576777323026</v>
      </c>
      <c r="H7" s="426">
        <v>2.3401945846901482E-3</v>
      </c>
      <c r="I7" s="427">
        <v>0.20955882352941177</v>
      </c>
      <c r="J7" s="424"/>
      <c r="K7" s="428"/>
    </row>
    <row r="8" spans="1:11" ht="12" x14ac:dyDescent="0.2">
      <c r="A8" s="424"/>
      <c r="B8" s="992"/>
      <c r="C8" s="993"/>
      <c r="D8" s="260" t="s">
        <v>616</v>
      </c>
      <c r="E8" s="261">
        <v>0</v>
      </c>
      <c r="F8" s="425">
        <v>0</v>
      </c>
      <c r="G8" s="426">
        <v>0</v>
      </c>
      <c r="H8" s="426">
        <v>0</v>
      </c>
      <c r="I8" s="427" t="s">
        <v>56</v>
      </c>
      <c r="J8" s="424"/>
      <c r="K8" s="428"/>
    </row>
    <row r="9" spans="1:11" ht="12" x14ac:dyDescent="0.2">
      <c r="A9" s="424"/>
      <c r="B9" s="992"/>
      <c r="C9" s="993"/>
      <c r="D9" s="429" t="s">
        <v>617</v>
      </c>
      <c r="E9" s="430">
        <v>1360</v>
      </c>
      <c r="F9" s="430">
        <v>1645</v>
      </c>
      <c r="G9" s="431">
        <v>0.24935576777323026</v>
      </c>
      <c r="H9" s="431">
        <v>2.3401945846901482E-3</v>
      </c>
      <c r="I9" s="431">
        <v>0.20955882352941177</v>
      </c>
      <c r="J9" s="424"/>
      <c r="K9" s="428"/>
    </row>
    <row r="10" spans="1:11" ht="12" x14ac:dyDescent="0.2">
      <c r="A10" s="424"/>
      <c r="B10" s="992"/>
      <c r="C10" s="993" t="s">
        <v>618</v>
      </c>
      <c r="D10" s="260" t="s">
        <v>619</v>
      </c>
      <c r="E10" s="261">
        <v>2390</v>
      </c>
      <c r="F10" s="425">
        <v>3979</v>
      </c>
      <c r="G10" s="426">
        <v>0.60315294830983779</v>
      </c>
      <c r="H10" s="426">
        <v>5.6605679346395741E-3</v>
      </c>
      <c r="I10" s="427">
        <v>0.6648535564853556</v>
      </c>
      <c r="J10" s="424"/>
      <c r="K10" s="428"/>
    </row>
    <row r="11" spans="1:11" ht="12" x14ac:dyDescent="0.2">
      <c r="A11" s="424"/>
      <c r="B11" s="992"/>
      <c r="C11" s="993"/>
      <c r="D11" s="260" t="s">
        <v>616</v>
      </c>
      <c r="E11" s="261">
        <v>670</v>
      </c>
      <c r="F11" s="425">
        <v>973</v>
      </c>
      <c r="G11" s="426">
        <v>0.14749128391693195</v>
      </c>
      <c r="H11" s="426">
        <v>1.3842002011571516E-3</v>
      </c>
      <c r="I11" s="427">
        <v>0.45223880597014926</v>
      </c>
      <c r="J11" s="424"/>
      <c r="K11" s="428"/>
    </row>
    <row r="12" spans="1:11" ht="12" x14ac:dyDescent="0.2">
      <c r="A12" s="424"/>
      <c r="B12" s="992"/>
      <c r="C12" s="993"/>
      <c r="D12" s="429" t="s">
        <v>620</v>
      </c>
      <c r="E12" s="430">
        <v>3060</v>
      </c>
      <c r="F12" s="430">
        <v>4952</v>
      </c>
      <c r="G12" s="431">
        <v>0.75064423222676979</v>
      </c>
      <c r="H12" s="431">
        <v>7.0447681357967262E-3</v>
      </c>
      <c r="I12" s="431">
        <v>0.61830065359477127</v>
      </c>
      <c r="J12" s="424"/>
      <c r="K12" s="428"/>
    </row>
    <row r="13" spans="1:11" ht="12" x14ac:dyDescent="0.2">
      <c r="A13" s="424"/>
      <c r="B13" s="845" t="s">
        <v>621</v>
      </c>
      <c r="C13" s="845"/>
      <c r="D13" s="845"/>
      <c r="E13" s="266">
        <v>4420</v>
      </c>
      <c r="F13" s="266">
        <v>6597</v>
      </c>
      <c r="G13" s="432">
        <v>1</v>
      </c>
      <c r="H13" s="432">
        <v>9.3849627204868735E-3</v>
      </c>
      <c r="I13" s="432">
        <v>0.49253393665158374</v>
      </c>
      <c r="J13" s="424"/>
      <c r="K13" s="428"/>
    </row>
    <row r="14" spans="1:11" ht="12" x14ac:dyDescent="0.2">
      <c r="A14" s="424"/>
      <c r="B14" s="992" t="s">
        <v>298</v>
      </c>
      <c r="C14" s="993" t="s">
        <v>614</v>
      </c>
      <c r="D14" s="260" t="s">
        <v>615</v>
      </c>
      <c r="E14" s="261">
        <v>43952</v>
      </c>
      <c r="F14" s="425">
        <v>68170</v>
      </c>
      <c r="G14" s="426">
        <v>0.10527437433016341</v>
      </c>
      <c r="H14" s="426">
        <v>9.6979370722387478E-2</v>
      </c>
      <c r="I14" s="427">
        <v>0.55101019293775022</v>
      </c>
      <c r="J14" s="424"/>
      <c r="K14" s="428"/>
    </row>
    <row r="15" spans="1:11" ht="12" x14ac:dyDescent="0.2">
      <c r="A15" s="424"/>
      <c r="B15" s="992"/>
      <c r="C15" s="993"/>
      <c r="D15" s="260" t="s">
        <v>616</v>
      </c>
      <c r="E15" s="261">
        <v>3</v>
      </c>
      <c r="F15" s="425">
        <v>9</v>
      </c>
      <c r="G15" s="426">
        <v>1.3898626506842758E-5</v>
      </c>
      <c r="H15" s="426">
        <v>1.2803496208031207E-5</v>
      </c>
      <c r="I15" s="427">
        <v>2</v>
      </c>
      <c r="J15" s="424"/>
      <c r="K15" s="428"/>
    </row>
    <row r="16" spans="1:11" ht="12" x14ac:dyDescent="0.2">
      <c r="A16" s="424"/>
      <c r="B16" s="992"/>
      <c r="C16" s="993"/>
      <c r="D16" s="429" t="s">
        <v>617</v>
      </c>
      <c r="E16" s="430">
        <v>43955</v>
      </c>
      <c r="F16" s="430">
        <v>68179</v>
      </c>
      <c r="G16" s="431">
        <v>0.10528827295667026</v>
      </c>
      <c r="H16" s="431">
        <v>9.6992174218595517E-2</v>
      </c>
      <c r="I16" s="431">
        <v>0.55110908884085996</v>
      </c>
      <c r="J16" s="424"/>
      <c r="K16" s="428"/>
    </row>
    <row r="17" spans="1:11" ht="12" x14ac:dyDescent="0.2">
      <c r="A17" s="424"/>
      <c r="B17" s="992"/>
      <c r="C17" s="993" t="s">
        <v>618</v>
      </c>
      <c r="D17" s="260" t="s">
        <v>619</v>
      </c>
      <c r="E17" s="261">
        <v>414279</v>
      </c>
      <c r="F17" s="425">
        <v>506016</v>
      </c>
      <c r="G17" s="426">
        <v>0.78143637672072719</v>
      </c>
      <c r="H17" s="426">
        <v>0.71986377080034658</v>
      </c>
      <c r="I17" s="427">
        <v>0.22143772674936457</v>
      </c>
      <c r="J17" s="424"/>
      <c r="K17" s="428"/>
    </row>
    <row r="18" spans="1:11" ht="12" x14ac:dyDescent="0.2">
      <c r="A18" s="424"/>
      <c r="B18" s="992"/>
      <c r="C18" s="993"/>
      <c r="D18" s="260" t="s">
        <v>616</v>
      </c>
      <c r="E18" s="261">
        <v>60334</v>
      </c>
      <c r="F18" s="425">
        <v>73351</v>
      </c>
      <c r="G18" s="426">
        <v>0.11327535032260257</v>
      </c>
      <c r="H18" s="426">
        <v>0.10434991670614412</v>
      </c>
      <c r="I18" s="427">
        <v>0.21574899724864918</v>
      </c>
      <c r="J18" s="424"/>
      <c r="K18" s="428"/>
    </row>
    <row r="19" spans="1:11" ht="12" x14ac:dyDescent="0.2">
      <c r="A19" s="424"/>
      <c r="B19" s="992"/>
      <c r="C19" s="993"/>
      <c r="D19" s="429" t="s">
        <v>620</v>
      </c>
      <c r="E19" s="430">
        <v>474613</v>
      </c>
      <c r="F19" s="430">
        <v>579367</v>
      </c>
      <c r="G19" s="431">
        <v>0.89471172704332969</v>
      </c>
      <c r="H19" s="431">
        <v>0.82421368750649071</v>
      </c>
      <c r="I19" s="431">
        <v>0.22071456112664423</v>
      </c>
      <c r="J19" s="424"/>
      <c r="K19" s="428"/>
    </row>
    <row r="20" spans="1:11" ht="12" x14ac:dyDescent="0.2">
      <c r="A20" s="424"/>
      <c r="B20" s="845" t="s">
        <v>622</v>
      </c>
      <c r="C20" s="845"/>
      <c r="D20" s="845"/>
      <c r="E20" s="266">
        <v>518568</v>
      </c>
      <c r="F20" s="266">
        <v>647546</v>
      </c>
      <c r="G20" s="432">
        <v>1</v>
      </c>
      <c r="H20" s="432">
        <v>0.92120586172508623</v>
      </c>
      <c r="I20" s="432">
        <v>0.24871955076287006</v>
      </c>
      <c r="J20" s="424"/>
      <c r="K20" s="428"/>
    </row>
    <row r="21" spans="1:11" ht="12" x14ac:dyDescent="0.2">
      <c r="A21" s="424"/>
      <c r="B21" s="992" t="s">
        <v>623</v>
      </c>
      <c r="C21" s="993" t="s">
        <v>614</v>
      </c>
      <c r="D21" s="283" t="s">
        <v>615</v>
      </c>
      <c r="E21" s="261">
        <v>1</v>
      </c>
      <c r="F21" s="425">
        <v>0</v>
      </c>
      <c r="G21" s="427">
        <v>0</v>
      </c>
      <c r="H21" s="427">
        <v>0</v>
      </c>
      <c r="I21" s="427">
        <v>-1</v>
      </c>
      <c r="J21" s="424"/>
      <c r="K21" s="428"/>
    </row>
    <row r="22" spans="1:11" ht="12" x14ac:dyDescent="0.2">
      <c r="A22" s="424"/>
      <c r="B22" s="992"/>
      <c r="C22" s="993"/>
      <c r="D22" s="283" t="s">
        <v>616</v>
      </c>
      <c r="E22" s="261">
        <v>223</v>
      </c>
      <c r="F22" s="425">
        <v>844</v>
      </c>
      <c r="G22" s="427">
        <v>1</v>
      </c>
      <c r="H22" s="427">
        <v>1.200683422175371E-3</v>
      </c>
      <c r="I22" s="427">
        <v>2.7847533632286994</v>
      </c>
      <c r="J22" s="424"/>
      <c r="K22" s="428"/>
    </row>
    <row r="23" spans="1:11" ht="12" x14ac:dyDescent="0.2">
      <c r="A23" s="424"/>
      <c r="B23" s="992"/>
      <c r="C23" s="993"/>
      <c r="D23" s="433" t="s">
        <v>617</v>
      </c>
      <c r="E23" s="430">
        <v>224</v>
      </c>
      <c r="F23" s="430">
        <v>844</v>
      </c>
      <c r="G23" s="431">
        <v>1</v>
      </c>
      <c r="H23" s="431">
        <v>1.200683422175371E-3</v>
      </c>
      <c r="I23" s="431">
        <v>2.7678571428571428</v>
      </c>
      <c r="J23" s="424"/>
      <c r="K23" s="428"/>
    </row>
    <row r="24" spans="1:11" ht="12" x14ac:dyDescent="0.2">
      <c r="A24" s="424"/>
      <c r="B24" s="992"/>
      <c r="C24" s="993" t="s">
        <v>618</v>
      </c>
      <c r="D24" s="283" t="s">
        <v>619</v>
      </c>
      <c r="E24" s="261">
        <v>0</v>
      </c>
      <c r="F24" s="425">
        <v>0</v>
      </c>
      <c r="G24" s="427">
        <v>0</v>
      </c>
      <c r="H24" s="427">
        <v>0</v>
      </c>
      <c r="I24" s="427" t="s">
        <v>56</v>
      </c>
      <c r="J24" s="424"/>
      <c r="K24" s="428"/>
    </row>
    <row r="25" spans="1:11" ht="12" x14ac:dyDescent="0.2">
      <c r="A25" s="424"/>
      <c r="B25" s="992"/>
      <c r="C25" s="993"/>
      <c r="D25" s="283" t="s">
        <v>616</v>
      </c>
      <c r="E25" s="261">
        <v>0</v>
      </c>
      <c r="F25" s="425">
        <v>0</v>
      </c>
      <c r="G25" s="427">
        <v>0</v>
      </c>
      <c r="H25" s="427">
        <v>0</v>
      </c>
      <c r="I25" s="427" t="s">
        <v>56</v>
      </c>
      <c r="J25" s="424"/>
      <c r="K25" s="428"/>
    </row>
    <row r="26" spans="1:11" ht="12" x14ac:dyDescent="0.2">
      <c r="A26" s="424"/>
      <c r="B26" s="992"/>
      <c r="C26" s="993"/>
      <c r="D26" s="433" t="s">
        <v>620</v>
      </c>
      <c r="E26" s="430">
        <v>0</v>
      </c>
      <c r="F26" s="430">
        <v>0</v>
      </c>
      <c r="G26" s="431">
        <v>0</v>
      </c>
      <c r="H26" s="431">
        <v>0</v>
      </c>
      <c r="I26" s="431" t="s">
        <v>56</v>
      </c>
      <c r="J26" s="424"/>
      <c r="K26" s="428"/>
    </row>
    <row r="27" spans="1:11" ht="12" x14ac:dyDescent="0.2">
      <c r="A27" s="424"/>
      <c r="B27" s="845" t="s">
        <v>624</v>
      </c>
      <c r="C27" s="845"/>
      <c r="D27" s="845"/>
      <c r="E27" s="266">
        <v>224</v>
      </c>
      <c r="F27" s="266">
        <v>844</v>
      </c>
      <c r="G27" s="432">
        <v>1</v>
      </c>
      <c r="H27" s="432">
        <v>1.200683422175371E-3</v>
      </c>
      <c r="I27" s="432">
        <v>2.7678571428571428</v>
      </c>
      <c r="J27" s="424"/>
      <c r="K27" s="428"/>
    </row>
    <row r="28" spans="1:11" ht="12" x14ac:dyDescent="0.2">
      <c r="A28" s="424"/>
      <c r="B28" s="992" t="s">
        <v>625</v>
      </c>
      <c r="C28" s="993" t="s">
        <v>614</v>
      </c>
      <c r="D28" s="283" t="s">
        <v>615</v>
      </c>
      <c r="E28" s="261">
        <v>358</v>
      </c>
      <c r="F28" s="425">
        <v>500</v>
      </c>
      <c r="G28" s="427">
        <v>0.10125556905629809</v>
      </c>
      <c r="H28" s="427">
        <v>7.1130534489062254E-4</v>
      </c>
      <c r="I28" s="427">
        <v>0.39664804469273746</v>
      </c>
      <c r="J28" s="424"/>
      <c r="K28" s="428"/>
    </row>
    <row r="29" spans="1:11" ht="12" x14ac:dyDescent="0.2">
      <c r="A29" s="424"/>
      <c r="B29" s="992"/>
      <c r="C29" s="993"/>
      <c r="D29" s="283" t="s">
        <v>616</v>
      </c>
      <c r="E29" s="261">
        <v>321</v>
      </c>
      <c r="F29" s="425">
        <v>1147</v>
      </c>
      <c r="G29" s="427">
        <v>0.23228027541514784</v>
      </c>
      <c r="H29" s="427">
        <v>1.6317344611790881E-3</v>
      </c>
      <c r="I29" s="427">
        <v>2.5732087227414331</v>
      </c>
      <c r="J29" s="424"/>
      <c r="K29" s="428"/>
    </row>
    <row r="30" spans="1:11" ht="12" x14ac:dyDescent="0.2">
      <c r="A30" s="424"/>
      <c r="B30" s="992"/>
      <c r="C30" s="993"/>
      <c r="D30" s="433" t="s">
        <v>617</v>
      </c>
      <c r="E30" s="430">
        <v>679</v>
      </c>
      <c r="F30" s="430">
        <v>1647</v>
      </c>
      <c r="G30" s="431">
        <v>0.33353584447144591</v>
      </c>
      <c r="H30" s="431">
        <v>2.3430398060697109E-3</v>
      </c>
      <c r="I30" s="431">
        <v>1.4256259204712813</v>
      </c>
      <c r="J30" s="424"/>
      <c r="K30" s="428"/>
    </row>
    <row r="31" spans="1:11" ht="12" x14ac:dyDescent="0.2">
      <c r="A31" s="424"/>
      <c r="B31" s="992"/>
      <c r="C31" s="993" t="s">
        <v>618</v>
      </c>
      <c r="D31" s="283" t="s">
        <v>619</v>
      </c>
      <c r="E31" s="261">
        <v>1803</v>
      </c>
      <c r="F31" s="425">
        <v>3291</v>
      </c>
      <c r="G31" s="427">
        <v>0.66646415552855409</v>
      </c>
      <c r="H31" s="427">
        <v>4.6818117800700781E-3</v>
      </c>
      <c r="I31" s="427">
        <v>0.82529118136439272</v>
      </c>
      <c r="J31" s="424"/>
      <c r="K31" s="428"/>
    </row>
    <row r="32" spans="1:11" ht="12" x14ac:dyDescent="0.2">
      <c r="A32" s="424"/>
      <c r="B32" s="992"/>
      <c r="C32" s="993"/>
      <c r="D32" s="283" t="s">
        <v>616</v>
      </c>
      <c r="E32" s="261">
        <v>0</v>
      </c>
      <c r="F32" s="425">
        <v>0</v>
      </c>
      <c r="G32" s="427">
        <v>0</v>
      </c>
      <c r="H32" s="427">
        <v>0</v>
      </c>
      <c r="I32" s="427" t="s">
        <v>56</v>
      </c>
      <c r="J32" s="424"/>
      <c r="K32" s="428"/>
    </row>
    <row r="33" spans="1:11" ht="12" x14ac:dyDescent="0.2">
      <c r="A33" s="424"/>
      <c r="B33" s="992"/>
      <c r="C33" s="993"/>
      <c r="D33" s="433" t="s">
        <v>620</v>
      </c>
      <c r="E33" s="430">
        <v>1803</v>
      </c>
      <c r="F33" s="430">
        <v>3291</v>
      </c>
      <c r="G33" s="431">
        <v>0.66646415552855409</v>
      </c>
      <c r="H33" s="431">
        <v>4.6818117800700781E-3</v>
      </c>
      <c r="I33" s="431">
        <v>0.82529118136439272</v>
      </c>
      <c r="J33" s="424"/>
      <c r="K33" s="428"/>
    </row>
    <row r="34" spans="1:11" ht="12" x14ac:dyDescent="0.2">
      <c r="A34" s="424"/>
      <c r="B34" s="845" t="s">
        <v>626</v>
      </c>
      <c r="C34" s="845"/>
      <c r="D34" s="845"/>
      <c r="E34" s="266">
        <v>2482</v>
      </c>
      <c r="F34" s="266">
        <v>4938</v>
      </c>
      <c r="G34" s="432">
        <v>1</v>
      </c>
      <c r="H34" s="432">
        <v>7.024851586139789E-3</v>
      </c>
      <c r="I34" s="432">
        <v>0.98952457695406926</v>
      </c>
      <c r="J34" s="424"/>
      <c r="K34" s="428"/>
    </row>
    <row r="35" spans="1:11" ht="12" x14ac:dyDescent="0.2">
      <c r="A35" s="424"/>
      <c r="B35" s="992" t="s">
        <v>627</v>
      </c>
      <c r="C35" s="993" t="s">
        <v>614</v>
      </c>
      <c r="D35" s="283" t="s">
        <v>615</v>
      </c>
      <c r="E35" s="261">
        <v>306</v>
      </c>
      <c r="F35" s="425">
        <v>639</v>
      </c>
      <c r="G35" s="427">
        <v>7.5872714319639045E-2</v>
      </c>
      <c r="H35" s="427">
        <v>9.0904823077021563E-4</v>
      </c>
      <c r="I35" s="427">
        <v>1.088235294117647</v>
      </c>
      <c r="J35" s="424"/>
      <c r="K35" s="428"/>
    </row>
    <row r="36" spans="1:11" ht="12" x14ac:dyDescent="0.2">
      <c r="A36" s="424"/>
      <c r="B36" s="992"/>
      <c r="C36" s="993"/>
      <c r="D36" s="283" t="s">
        <v>616</v>
      </c>
      <c r="E36" s="261">
        <v>1143</v>
      </c>
      <c r="F36" s="425">
        <v>3301</v>
      </c>
      <c r="G36" s="427">
        <v>0.39194965566373785</v>
      </c>
      <c r="H36" s="427">
        <v>4.6960378869678899E-3</v>
      </c>
      <c r="I36" s="427">
        <v>1.8880139982502187</v>
      </c>
      <c r="J36" s="424"/>
      <c r="K36" s="428"/>
    </row>
    <row r="37" spans="1:11" ht="12" x14ac:dyDescent="0.2">
      <c r="A37" s="424"/>
      <c r="B37" s="992"/>
      <c r="C37" s="993"/>
      <c r="D37" s="433" t="s">
        <v>617</v>
      </c>
      <c r="E37" s="430">
        <v>1449</v>
      </c>
      <c r="F37" s="430">
        <v>3940</v>
      </c>
      <c r="G37" s="431">
        <v>0.4678223699833769</v>
      </c>
      <c r="H37" s="431">
        <v>5.6050861177381062E-3</v>
      </c>
      <c r="I37" s="431">
        <v>1.7191166321601103</v>
      </c>
      <c r="J37" s="424"/>
      <c r="K37" s="428"/>
    </row>
    <row r="38" spans="1:11" ht="12" x14ac:dyDescent="0.2">
      <c r="A38" s="424"/>
      <c r="B38" s="992"/>
      <c r="C38" s="993" t="s">
        <v>618</v>
      </c>
      <c r="D38" s="283" t="s">
        <v>619</v>
      </c>
      <c r="E38" s="261">
        <v>1903</v>
      </c>
      <c r="F38" s="425">
        <v>4482</v>
      </c>
      <c r="G38" s="427">
        <v>0.5321776300166231</v>
      </c>
      <c r="H38" s="427">
        <v>6.3761411115995405E-3</v>
      </c>
      <c r="I38" s="427">
        <v>1.3552285864424594</v>
      </c>
      <c r="J38" s="424"/>
      <c r="K38" s="428"/>
    </row>
    <row r="39" spans="1:11" ht="12" x14ac:dyDescent="0.2">
      <c r="A39" s="424"/>
      <c r="B39" s="992"/>
      <c r="C39" s="993"/>
      <c r="D39" s="283" t="s">
        <v>616</v>
      </c>
      <c r="E39" s="261">
        <v>0</v>
      </c>
      <c r="F39" s="425">
        <v>0</v>
      </c>
      <c r="G39" s="427">
        <v>0</v>
      </c>
      <c r="H39" s="427">
        <v>0</v>
      </c>
      <c r="I39" s="427" t="s">
        <v>56</v>
      </c>
      <c r="J39" s="424"/>
      <c r="K39" s="428"/>
    </row>
    <row r="40" spans="1:11" ht="12" x14ac:dyDescent="0.2">
      <c r="A40" s="424"/>
      <c r="B40" s="992"/>
      <c r="C40" s="993"/>
      <c r="D40" s="433" t="s">
        <v>620</v>
      </c>
      <c r="E40" s="430">
        <v>1903</v>
      </c>
      <c r="F40" s="430">
        <v>4482</v>
      </c>
      <c r="G40" s="431">
        <v>0.5321776300166231</v>
      </c>
      <c r="H40" s="431">
        <v>6.3761411115995405E-3</v>
      </c>
      <c r="I40" s="431">
        <v>1.3552285864424594</v>
      </c>
      <c r="J40" s="424"/>
      <c r="K40" s="428"/>
    </row>
    <row r="41" spans="1:11" ht="12" x14ac:dyDescent="0.2">
      <c r="A41" s="424"/>
      <c r="B41" s="845" t="s">
        <v>628</v>
      </c>
      <c r="C41" s="845"/>
      <c r="D41" s="845"/>
      <c r="E41" s="266">
        <v>3352</v>
      </c>
      <c r="F41" s="266">
        <v>8422</v>
      </c>
      <c r="G41" s="432">
        <v>1</v>
      </c>
      <c r="H41" s="432">
        <v>1.1981227229337647E-2</v>
      </c>
      <c r="I41" s="432">
        <v>1.5125298329355608</v>
      </c>
      <c r="J41" s="424"/>
      <c r="K41" s="428"/>
    </row>
    <row r="42" spans="1:11" ht="12" x14ac:dyDescent="0.2">
      <c r="A42" s="424"/>
      <c r="B42" s="992" t="s">
        <v>227</v>
      </c>
      <c r="C42" s="993" t="s">
        <v>614</v>
      </c>
      <c r="D42" s="260" t="s">
        <v>615</v>
      </c>
      <c r="E42" s="261">
        <v>6008</v>
      </c>
      <c r="F42" s="425">
        <v>7873</v>
      </c>
      <c r="G42" s="426">
        <v>0.22763545943445324</v>
      </c>
      <c r="H42" s="426">
        <v>1.1200213960647742E-2</v>
      </c>
      <c r="I42" s="427">
        <v>0.31041944074567246</v>
      </c>
      <c r="J42" s="424"/>
      <c r="K42" s="428"/>
    </row>
    <row r="43" spans="1:11" ht="12" x14ac:dyDescent="0.2">
      <c r="A43" s="424"/>
      <c r="B43" s="992"/>
      <c r="C43" s="993"/>
      <c r="D43" s="260" t="s">
        <v>616</v>
      </c>
      <c r="E43" s="261">
        <v>4068</v>
      </c>
      <c r="F43" s="425">
        <v>9187</v>
      </c>
      <c r="G43" s="426">
        <v>0.26562771063436075</v>
      </c>
      <c r="H43" s="426">
        <v>1.3069524407020298E-2</v>
      </c>
      <c r="I43" s="427">
        <v>1.2583579154375615</v>
      </c>
      <c r="J43" s="424"/>
      <c r="K43" s="428"/>
    </row>
    <row r="44" spans="1:11" ht="12" x14ac:dyDescent="0.2">
      <c r="A44" s="424"/>
      <c r="B44" s="992"/>
      <c r="C44" s="993"/>
      <c r="D44" s="429" t="s">
        <v>617</v>
      </c>
      <c r="E44" s="430">
        <v>10076</v>
      </c>
      <c r="F44" s="430">
        <v>17060</v>
      </c>
      <c r="G44" s="431">
        <v>0.49326317006881398</v>
      </c>
      <c r="H44" s="431">
        <v>2.4269738367668041E-2</v>
      </c>
      <c r="I44" s="431">
        <v>0.69313219531560144</v>
      </c>
      <c r="J44" s="424"/>
      <c r="K44" s="428"/>
    </row>
    <row r="45" spans="1:11" ht="12" x14ac:dyDescent="0.2">
      <c r="A45" s="424"/>
      <c r="B45" s="992"/>
      <c r="C45" s="993" t="s">
        <v>618</v>
      </c>
      <c r="D45" s="260" t="s">
        <v>619</v>
      </c>
      <c r="E45" s="261">
        <v>10502</v>
      </c>
      <c r="F45" s="425">
        <v>17246</v>
      </c>
      <c r="G45" s="426">
        <v>0.49864106864049035</v>
      </c>
      <c r="H45" s="426">
        <v>2.4534343955967354E-2</v>
      </c>
      <c r="I45" s="427">
        <v>0.64216339744810513</v>
      </c>
      <c r="J45" s="424"/>
      <c r="K45" s="428"/>
    </row>
    <row r="46" spans="1:11" ht="12" x14ac:dyDescent="0.2">
      <c r="A46" s="424"/>
      <c r="B46" s="992"/>
      <c r="C46" s="993"/>
      <c r="D46" s="260" t="s">
        <v>616</v>
      </c>
      <c r="E46" s="261">
        <v>56</v>
      </c>
      <c r="F46" s="425">
        <v>280</v>
      </c>
      <c r="G46" s="426">
        <v>8.0957612906956567E-3</v>
      </c>
      <c r="H46" s="426">
        <v>3.9833099313874866E-4</v>
      </c>
      <c r="I46" s="427">
        <v>4</v>
      </c>
      <c r="J46" s="424"/>
      <c r="K46" s="428"/>
    </row>
    <row r="47" spans="1:11" ht="12" x14ac:dyDescent="0.2">
      <c r="A47" s="424"/>
      <c r="B47" s="992"/>
      <c r="C47" s="993"/>
      <c r="D47" s="429" t="s">
        <v>620</v>
      </c>
      <c r="E47" s="430">
        <v>10558</v>
      </c>
      <c r="F47" s="430">
        <v>17526</v>
      </c>
      <c r="G47" s="431">
        <v>0.50673682993118607</v>
      </c>
      <c r="H47" s="431">
        <v>2.4932674949106101E-2</v>
      </c>
      <c r="I47" s="431">
        <v>0.65997347982572452</v>
      </c>
      <c r="J47" s="424"/>
      <c r="K47" s="428"/>
    </row>
    <row r="48" spans="1:11" ht="12" x14ac:dyDescent="0.2">
      <c r="A48" s="424"/>
      <c r="B48" s="986" t="s">
        <v>629</v>
      </c>
      <c r="C48" s="987"/>
      <c r="D48" s="988"/>
      <c r="E48" s="266">
        <v>20634</v>
      </c>
      <c r="F48" s="266">
        <v>34586</v>
      </c>
      <c r="G48" s="434">
        <v>1</v>
      </c>
      <c r="H48" s="432">
        <v>4.9202413316774142E-2</v>
      </c>
      <c r="I48" s="432">
        <v>0.67616555200155082</v>
      </c>
      <c r="J48" s="424"/>
      <c r="K48" s="428"/>
    </row>
    <row r="49" spans="1:11" ht="12" x14ac:dyDescent="0.2">
      <c r="A49" s="424"/>
      <c r="B49" s="989" t="s">
        <v>630</v>
      </c>
      <c r="C49" s="990"/>
      <c r="D49" s="991"/>
      <c r="E49" s="266">
        <v>549680</v>
      </c>
      <c r="F49" s="435">
        <v>702933</v>
      </c>
      <c r="G49" s="436"/>
      <c r="H49" s="432">
        <v>1</v>
      </c>
      <c r="I49" s="432">
        <f>(F49-E49)/E49</f>
        <v>0.27880403143647214</v>
      </c>
      <c r="J49" s="424"/>
      <c r="K49" s="428"/>
    </row>
    <row r="50" spans="1:11" ht="10.5" customHeight="1" x14ac:dyDescent="0.2">
      <c r="A50" s="424"/>
      <c r="B50" s="972" t="s">
        <v>631</v>
      </c>
      <c r="C50" s="972"/>
      <c r="D50" s="972"/>
      <c r="E50" s="972"/>
      <c r="F50" s="972"/>
      <c r="G50" s="972"/>
      <c r="H50" s="972"/>
      <c r="I50" s="958"/>
      <c r="J50" s="424"/>
      <c r="K50" s="428"/>
    </row>
    <row r="51" spans="1:11" ht="10.5" customHeight="1" x14ac:dyDescent="0.2">
      <c r="A51" s="424"/>
      <c r="B51" s="958" t="s">
        <v>632</v>
      </c>
      <c r="C51" s="958"/>
      <c r="D51" s="958"/>
      <c r="E51" s="958"/>
      <c r="F51" s="958"/>
      <c r="G51" s="958"/>
      <c r="H51" s="958"/>
      <c r="I51" s="958"/>
      <c r="J51" s="424"/>
      <c r="K51" s="428"/>
    </row>
    <row r="52" spans="1:11" ht="10.5" customHeight="1" x14ac:dyDescent="0.2">
      <c r="A52" s="424"/>
      <c r="B52" s="959" t="s">
        <v>633</v>
      </c>
      <c r="C52" s="959"/>
      <c r="D52" s="959"/>
      <c r="E52" s="959"/>
      <c r="F52" s="959"/>
      <c r="G52" s="959"/>
      <c r="H52" s="959"/>
      <c r="I52" s="959"/>
      <c r="J52" s="424"/>
      <c r="K52" s="428"/>
    </row>
    <row r="53" spans="1:11" ht="10.5" customHeight="1" x14ac:dyDescent="0.2">
      <c r="A53" s="424"/>
      <c r="B53" s="960" t="s">
        <v>634</v>
      </c>
      <c r="C53" s="960"/>
      <c r="D53" s="960"/>
      <c r="E53" s="960"/>
      <c r="F53" s="960"/>
      <c r="G53" s="960"/>
      <c r="H53" s="960"/>
      <c r="I53" s="960"/>
      <c r="J53" s="424"/>
      <c r="K53" s="428"/>
    </row>
    <row r="54" spans="1:11" ht="10.5" customHeight="1" x14ac:dyDescent="0.2">
      <c r="A54" s="424"/>
      <c r="B54" s="437"/>
      <c r="C54" s="437"/>
      <c r="D54" s="437"/>
      <c r="E54" s="437"/>
      <c r="F54" s="437"/>
      <c r="G54" s="437"/>
      <c r="H54" s="437"/>
      <c r="I54" s="437"/>
      <c r="J54" s="424"/>
      <c r="K54" s="428"/>
    </row>
    <row r="55" spans="1:11" x14ac:dyDescent="0.2">
      <c r="A55" s="424"/>
      <c r="B55" s="438"/>
      <c r="C55" s="438"/>
      <c r="D55" s="438"/>
      <c r="E55" s="439"/>
      <c r="F55" s="439"/>
      <c r="G55" s="440"/>
      <c r="H55" s="441"/>
      <c r="I55" s="441"/>
      <c r="J55" s="424"/>
      <c r="K55" s="428"/>
    </row>
    <row r="56" spans="1:11" ht="10.199999999999999" customHeight="1" x14ac:dyDescent="0.2">
      <c r="A56" s="424"/>
      <c r="B56" s="973" t="s">
        <v>635</v>
      </c>
      <c r="C56" s="973"/>
      <c r="D56" s="973"/>
      <c r="E56" s="973"/>
      <c r="F56" s="973"/>
      <c r="G56" s="973"/>
      <c r="H56" s="973"/>
      <c r="I56" s="973"/>
      <c r="J56" s="424"/>
      <c r="K56" s="428"/>
    </row>
    <row r="57" spans="1:11" s="424" customFormat="1" ht="10.199999999999999" customHeight="1" x14ac:dyDescent="0.2">
      <c r="B57" s="442" t="s">
        <v>606</v>
      </c>
      <c r="C57" s="443"/>
      <c r="D57" s="443"/>
      <c r="E57" s="443"/>
      <c r="F57" s="443"/>
      <c r="G57" s="443"/>
      <c r="H57" s="443"/>
      <c r="I57" s="443"/>
      <c r="K57" s="428"/>
    </row>
    <row r="58" spans="1:11" x14ac:dyDescent="0.2">
      <c r="A58" s="424"/>
      <c r="B58" s="974"/>
      <c r="C58" s="974"/>
      <c r="D58" s="974"/>
      <c r="E58" s="974"/>
      <c r="F58" s="974"/>
      <c r="G58" s="974"/>
      <c r="H58" s="974"/>
      <c r="I58" s="974"/>
      <c r="J58" s="424"/>
      <c r="K58" s="428"/>
    </row>
    <row r="59" spans="1:11" ht="10.199999999999999" customHeight="1" x14ac:dyDescent="0.2">
      <c r="A59" s="424"/>
      <c r="B59" s="975" t="s">
        <v>608</v>
      </c>
      <c r="C59" s="976"/>
      <c r="D59" s="979" t="s">
        <v>609</v>
      </c>
      <c r="E59" s="980">
        <v>2020</v>
      </c>
      <c r="F59" s="982">
        <v>2021</v>
      </c>
      <c r="G59" s="984" t="s">
        <v>14</v>
      </c>
      <c r="H59" s="984" t="s">
        <v>612</v>
      </c>
      <c r="J59" s="424"/>
      <c r="K59" s="428"/>
    </row>
    <row r="60" spans="1:11" x14ac:dyDescent="0.2">
      <c r="A60" s="424"/>
      <c r="B60" s="977"/>
      <c r="C60" s="978"/>
      <c r="D60" s="979"/>
      <c r="E60" s="981"/>
      <c r="F60" s="983"/>
      <c r="G60" s="985"/>
      <c r="H60" s="985"/>
      <c r="J60" s="424"/>
      <c r="K60" s="428"/>
    </row>
    <row r="61" spans="1:11" ht="12" x14ac:dyDescent="0.2">
      <c r="A61" s="424"/>
      <c r="B61" s="961" t="s">
        <v>614</v>
      </c>
      <c r="C61" s="962"/>
      <c r="D61" s="260" t="s">
        <v>615</v>
      </c>
      <c r="E61" s="261">
        <v>51985</v>
      </c>
      <c r="F61" s="425">
        <v>78827</v>
      </c>
      <c r="G61" s="426">
        <v>0.11214013284338621</v>
      </c>
      <c r="H61" s="427">
        <v>0.51634125228431282</v>
      </c>
      <c r="J61" s="424"/>
      <c r="K61" s="428"/>
    </row>
    <row r="62" spans="1:11" ht="12.75" customHeight="1" x14ac:dyDescent="0.2">
      <c r="A62" s="424"/>
      <c r="B62" s="963"/>
      <c r="C62" s="964"/>
      <c r="D62" s="260" t="s">
        <v>616</v>
      </c>
      <c r="E62" s="261">
        <v>5758</v>
      </c>
      <c r="F62" s="425">
        <v>14488</v>
      </c>
      <c r="G62" s="426">
        <v>2.0610783673550681E-2</v>
      </c>
      <c r="H62" s="427">
        <v>1.5161514414727335</v>
      </c>
      <c r="J62" s="424"/>
      <c r="K62" s="428"/>
    </row>
    <row r="63" spans="1:11" ht="12" x14ac:dyDescent="0.2">
      <c r="A63" s="424"/>
      <c r="B63" s="965" t="s">
        <v>617</v>
      </c>
      <c r="C63" s="966"/>
      <c r="D63" s="967"/>
      <c r="E63" s="430">
        <v>57743</v>
      </c>
      <c r="F63" s="430">
        <v>93315</v>
      </c>
      <c r="G63" s="444">
        <v>0.13275091651693688</v>
      </c>
      <c r="H63" s="431">
        <v>0.61604003948530561</v>
      </c>
      <c r="J63" s="424"/>
      <c r="K63" s="428"/>
    </row>
    <row r="64" spans="1:11" ht="12" x14ac:dyDescent="0.2">
      <c r="A64" s="424"/>
      <c r="B64" s="961" t="s">
        <v>618</v>
      </c>
      <c r="C64" s="962"/>
      <c r="D64" s="260" t="s">
        <v>619</v>
      </c>
      <c r="E64" s="261">
        <v>430877</v>
      </c>
      <c r="F64" s="425">
        <v>535014</v>
      </c>
      <c r="G64" s="426">
        <v>0.7611166355826231</v>
      </c>
      <c r="H64" s="427">
        <v>0.24168614244900516</v>
      </c>
      <c r="J64" s="424"/>
      <c r="K64" s="428"/>
    </row>
    <row r="65" spans="1:11" ht="12.75" customHeight="1" x14ac:dyDescent="0.2">
      <c r="A65" s="424"/>
      <c r="B65" s="963"/>
      <c r="C65" s="964"/>
      <c r="D65" s="260" t="s">
        <v>616</v>
      </c>
      <c r="E65" s="261">
        <v>61060</v>
      </c>
      <c r="F65" s="425">
        <v>74604</v>
      </c>
      <c r="G65" s="426">
        <v>0.10613244790044002</v>
      </c>
      <c r="H65" s="427">
        <v>0.22181460858172289</v>
      </c>
      <c r="J65" s="424"/>
      <c r="K65" s="428"/>
    </row>
    <row r="66" spans="1:11" ht="12" x14ac:dyDescent="0.2">
      <c r="A66" s="424"/>
      <c r="B66" s="968" t="s">
        <v>620</v>
      </c>
      <c r="C66" s="969"/>
      <c r="D66" s="970"/>
      <c r="E66" s="445">
        <v>491937</v>
      </c>
      <c r="F66" s="445">
        <v>609618</v>
      </c>
      <c r="G66" s="364">
        <v>0.86724908348306307</v>
      </c>
      <c r="H66" s="364">
        <v>0.23921965617548588</v>
      </c>
      <c r="J66" s="424"/>
      <c r="K66" s="428"/>
    </row>
    <row r="67" spans="1:11" ht="12" x14ac:dyDescent="0.2">
      <c r="B67" s="971" t="s">
        <v>636</v>
      </c>
      <c r="C67" s="971"/>
      <c r="D67" s="971"/>
      <c r="E67" s="446">
        <v>549680</v>
      </c>
      <c r="F67" s="446">
        <v>702933</v>
      </c>
      <c r="G67" s="367">
        <v>1</v>
      </c>
      <c r="H67" s="367">
        <v>0.27880403143647214</v>
      </c>
      <c r="I67" s="424"/>
      <c r="J67" s="447"/>
    </row>
    <row r="68" spans="1:11" x14ac:dyDescent="0.2">
      <c r="B68" s="972" t="s">
        <v>631</v>
      </c>
      <c r="C68" s="972"/>
      <c r="D68" s="972"/>
      <c r="E68" s="972"/>
      <c r="F68" s="972"/>
      <c r="G68" s="972"/>
      <c r="H68" s="972"/>
      <c r="I68" s="958"/>
      <c r="J68" s="447"/>
    </row>
    <row r="69" spans="1:11" x14ac:dyDescent="0.2">
      <c r="B69" s="958"/>
      <c r="C69" s="958"/>
      <c r="D69" s="958"/>
      <c r="E69" s="958"/>
      <c r="F69" s="958"/>
      <c r="G69" s="958"/>
      <c r="H69" s="958"/>
      <c r="I69" s="958"/>
    </row>
    <row r="70" spans="1:11" x14ac:dyDescent="0.2">
      <c r="B70" s="959"/>
      <c r="C70" s="959"/>
      <c r="D70" s="959"/>
      <c r="E70" s="959"/>
      <c r="F70" s="959"/>
      <c r="G70" s="959"/>
      <c r="H70" s="959"/>
      <c r="I70" s="959"/>
    </row>
    <row r="71" spans="1:11" x14ac:dyDescent="0.2">
      <c r="B71" s="960"/>
      <c r="C71" s="960"/>
      <c r="D71" s="960"/>
      <c r="E71" s="960"/>
      <c r="F71" s="960"/>
      <c r="G71" s="960"/>
      <c r="H71" s="960"/>
      <c r="I71" s="960"/>
    </row>
  </sheetData>
  <mergeCells count="56">
    <mergeCell ref="B2:I2"/>
    <mergeCell ref="B3:I3"/>
    <mergeCell ref="B5:B6"/>
    <mergeCell ref="C5:C6"/>
    <mergeCell ref="D5:D6"/>
    <mergeCell ref="E5:E6"/>
    <mergeCell ref="F5:F6"/>
    <mergeCell ref="G5:G6"/>
    <mergeCell ref="H5:H6"/>
    <mergeCell ref="I5:I6"/>
    <mergeCell ref="B28:B33"/>
    <mergeCell ref="C28:C30"/>
    <mergeCell ref="C31:C33"/>
    <mergeCell ref="B7:B12"/>
    <mergeCell ref="C7:C9"/>
    <mergeCell ref="C10:C12"/>
    <mergeCell ref="B13:D13"/>
    <mergeCell ref="B14:B19"/>
    <mergeCell ref="C14:C16"/>
    <mergeCell ref="C17:C19"/>
    <mergeCell ref="B20:D20"/>
    <mergeCell ref="B21:B26"/>
    <mergeCell ref="C21:C23"/>
    <mergeCell ref="C24:C26"/>
    <mergeCell ref="B27:D27"/>
    <mergeCell ref="B53:I53"/>
    <mergeCell ref="B34:D34"/>
    <mergeCell ref="B35:B40"/>
    <mergeCell ref="C35:C37"/>
    <mergeCell ref="C38:C40"/>
    <mergeCell ref="B41:D41"/>
    <mergeCell ref="B42:B47"/>
    <mergeCell ref="C42:C44"/>
    <mergeCell ref="C45:C47"/>
    <mergeCell ref="B48:D48"/>
    <mergeCell ref="B49:D49"/>
    <mergeCell ref="B50:I50"/>
    <mergeCell ref="B51:I51"/>
    <mergeCell ref="B52:I52"/>
    <mergeCell ref="B56:I56"/>
    <mergeCell ref="B58:I58"/>
    <mergeCell ref="B59:C60"/>
    <mergeCell ref="D59:D60"/>
    <mergeCell ref="E59:E60"/>
    <mergeCell ref="F59:F60"/>
    <mergeCell ref="G59:G60"/>
    <mergeCell ref="H59:H60"/>
    <mergeCell ref="B69:I69"/>
    <mergeCell ref="B70:I70"/>
    <mergeCell ref="B71:I71"/>
    <mergeCell ref="B61:C62"/>
    <mergeCell ref="B63:D63"/>
    <mergeCell ref="B64:C65"/>
    <mergeCell ref="B66:D66"/>
    <mergeCell ref="B67:D67"/>
    <mergeCell ref="B68:I68"/>
  </mergeCells>
  <pageMargins left="0.7" right="0.7" top="0.75" bottom="0.75" header="0.3" footer="0.3"/>
  <pageSetup paperSize="183" scale="5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/>
  </sheetViews>
  <sheetFormatPr baseColWidth="10" defaultColWidth="11.44140625" defaultRowHeight="10.199999999999999" x14ac:dyDescent="0.2"/>
  <cols>
    <col min="1" max="1" width="3.77734375" style="448" customWidth="1"/>
    <col min="2" max="2" width="19.6640625" style="448" customWidth="1"/>
    <col min="3" max="3" width="12.5546875" style="448" customWidth="1"/>
    <col min="4" max="4" width="29.33203125" style="448" customWidth="1"/>
    <col min="5" max="5" width="14.33203125" style="448" bestFit="1" customWidth="1"/>
    <col min="6" max="6" width="10.6640625" style="448" bestFit="1" customWidth="1"/>
    <col min="7" max="7" width="15.5546875" style="448" customWidth="1"/>
    <col min="8" max="8" width="12.109375" style="448" customWidth="1"/>
    <col min="9" max="9" width="13.5546875" style="448" customWidth="1"/>
    <col min="10" max="16384" width="11.44140625" style="448"/>
  </cols>
  <sheetData>
    <row r="1" spans="1:10" x14ac:dyDescent="0.2">
      <c r="B1" s="449"/>
      <c r="C1" s="449"/>
      <c r="D1" s="449"/>
      <c r="E1" s="449"/>
      <c r="F1" s="449"/>
      <c r="G1" s="449"/>
      <c r="H1" s="449"/>
      <c r="I1" s="449"/>
    </row>
    <row r="2" spans="1:10" ht="10.199999999999999" customHeight="1" x14ac:dyDescent="0.2">
      <c r="B2" s="998" t="s">
        <v>605</v>
      </c>
      <c r="C2" s="998"/>
      <c r="D2" s="998"/>
      <c r="E2" s="998"/>
      <c r="F2" s="998"/>
      <c r="G2" s="998"/>
      <c r="H2" s="998"/>
      <c r="I2" s="998"/>
    </row>
    <row r="3" spans="1:10" ht="10.199999999999999" customHeight="1" x14ac:dyDescent="0.2">
      <c r="B3" s="994" t="s">
        <v>637</v>
      </c>
      <c r="C3" s="994"/>
      <c r="D3" s="994"/>
      <c r="E3" s="994"/>
      <c r="F3" s="994"/>
      <c r="G3" s="994"/>
      <c r="H3" s="994"/>
      <c r="I3" s="994"/>
    </row>
    <row r="4" spans="1:10" ht="10.199999999999999" customHeight="1" x14ac:dyDescent="0.2">
      <c r="B4" s="450"/>
      <c r="C4" s="450"/>
      <c r="D4" s="450"/>
      <c r="E4" s="450"/>
      <c r="F4" s="450"/>
      <c r="G4" s="450"/>
      <c r="H4" s="450"/>
      <c r="I4" s="450"/>
    </row>
    <row r="5" spans="1:10" ht="12.75" customHeight="1" x14ac:dyDescent="0.2">
      <c r="B5" s="979" t="s">
        <v>607</v>
      </c>
      <c r="C5" s="979" t="s">
        <v>608</v>
      </c>
      <c r="D5" s="979" t="s">
        <v>609</v>
      </c>
      <c r="E5" s="995">
        <v>2020</v>
      </c>
      <c r="F5" s="996">
        <v>2021</v>
      </c>
      <c r="G5" s="997" t="s">
        <v>610</v>
      </c>
      <c r="H5" s="997" t="s">
        <v>638</v>
      </c>
      <c r="I5" s="997" t="s">
        <v>612</v>
      </c>
    </row>
    <row r="6" spans="1:10" ht="12.75" customHeight="1" x14ac:dyDescent="0.2">
      <c r="B6" s="979"/>
      <c r="C6" s="979"/>
      <c r="D6" s="979"/>
      <c r="E6" s="995"/>
      <c r="F6" s="996"/>
      <c r="G6" s="997"/>
      <c r="H6" s="997"/>
      <c r="I6" s="997"/>
    </row>
    <row r="7" spans="1:10" ht="12" x14ac:dyDescent="0.2">
      <c r="A7" s="449"/>
      <c r="B7" s="992" t="s">
        <v>613</v>
      </c>
      <c r="C7" s="993" t="s">
        <v>614</v>
      </c>
      <c r="D7" s="260" t="s">
        <v>615</v>
      </c>
      <c r="E7" s="451">
        <v>55280.216339999999</v>
      </c>
      <c r="F7" s="452">
        <v>64526.67942</v>
      </c>
      <c r="G7" s="453">
        <v>0.74182346519242437</v>
      </c>
      <c r="H7" s="453">
        <v>7.8926598251296328E-3</v>
      </c>
      <c r="I7" s="454">
        <v>0.1672653200763505</v>
      </c>
      <c r="J7" s="455"/>
    </row>
    <row r="8" spans="1:10" ht="12" x14ac:dyDescent="0.2">
      <c r="A8" s="449"/>
      <c r="B8" s="992"/>
      <c r="C8" s="993"/>
      <c r="D8" s="260" t="s">
        <v>616</v>
      </c>
      <c r="E8" s="451">
        <v>0</v>
      </c>
      <c r="F8" s="452">
        <v>0</v>
      </c>
      <c r="G8" s="453">
        <v>0</v>
      </c>
      <c r="H8" s="453">
        <v>0</v>
      </c>
      <c r="I8" s="427" t="s">
        <v>56</v>
      </c>
      <c r="J8" s="455"/>
    </row>
    <row r="9" spans="1:10" ht="12" x14ac:dyDescent="0.2">
      <c r="A9" s="449"/>
      <c r="B9" s="992"/>
      <c r="C9" s="993"/>
      <c r="D9" s="429" t="s">
        <v>617</v>
      </c>
      <c r="E9" s="456">
        <v>55280.216339999999</v>
      </c>
      <c r="F9" s="456">
        <v>64526.67942</v>
      </c>
      <c r="G9" s="457">
        <v>0.74182346519242437</v>
      </c>
      <c r="H9" s="457">
        <v>7.8926598251296328E-3</v>
      </c>
      <c r="I9" s="431">
        <v>0.1672653200763505</v>
      </c>
      <c r="J9" s="455"/>
    </row>
    <row r="10" spans="1:10" ht="12" x14ac:dyDescent="0.2">
      <c r="A10" s="449"/>
      <c r="B10" s="992"/>
      <c r="C10" s="993" t="s">
        <v>618</v>
      </c>
      <c r="D10" s="260" t="s">
        <v>619</v>
      </c>
      <c r="E10" s="451">
        <v>4524.4318699999994</v>
      </c>
      <c r="F10" s="452">
        <v>10019.84276</v>
      </c>
      <c r="G10" s="453">
        <v>0.11519195693498813</v>
      </c>
      <c r="H10" s="453">
        <v>1.225589339429982E-3</v>
      </c>
      <c r="I10" s="427">
        <v>1.2146079436930499</v>
      </c>
      <c r="J10" s="455"/>
    </row>
    <row r="11" spans="1:10" ht="12" x14ac:dyDescent="0.2">
      <c r="A11" s="449"/>
      <c r="B11" s="992"/>
      <c r="C11" s="993"/>
      <c r="D11" s="260" t="s">
        <v>616</v>
      </c>
      <c r="E11" s="451">
        <v>8501.3749800000005</v>
      </c>
      <c r="F11" s="452">
        <v>12437.352620000001</v>
      </c>
      <c r="G11" s="453">
        <v>0.1429845778725875</v>
      </c>
      <c r="H11" s="453">
        <v>1.5212900189067995E-3</v>
      </c>
      <c r="I11" s="427">
        <v>0.46298129999672133</v>
      </c>
      <c r="J11" s="455"/>
    </row>
    <row r="12" spans="1:10" ht="12" x14ac:dyDescent="0.2">
      <c r="A12" s="449"/>
      <c r="B12" s="992"/>
      <c r="C12" s="993"/>
      <c r="D12" s="429" t="s">
        <v>620</v>
      </c>
      <c r="E12" s="456">
        <v>13025.806849999999</v>
      </c>
      <c r="F12" s="456">
        <v>22457.195380000001</v>
      </c>
      <c r="G12" s="457">
        <v>0.25817653480757563</v>
      </c>
      <c r="H12" s="457">
        <v>2.7468793583367815E-3</v>
      </c>
      <c r="I12" s="431">
        <v>0.72405407500726171</v>
      </c>
      <c r="J12" s="455"/>
    </row>
    <row r="13" spans="1:10" ht="12.75" customHeight="1" x14ac:dyDescent="0.2">
      <c r="A13" s="449"/>
      <c r="B13" s="845" t="s">
        <v>621</v>
      </c>
      <c r="C13" s="845"/>
      <c r="D13" s="845"/>
      <c r="E13" s="252">
        <v>68306.023189999993</v>
      </c>
      <c r="F13" s="252">
        <v>86983.874800000005</v>
      </c>
      <c r="G13" s="458">
        <v>1</v>
      </c>
      <c r="H13" s="458">
        <v>1.0639539183466414E-2</v>
      </c>
      <c r="I13" s="432">
        <v>0.27344369848681882</v>
      </c>
      <c r="J13" s="455"/>
    </row>
    <row r="14" spans="1:10" ht="12" x14ac:dyDescent="0.2">
      <c r="A14" s="449"/>
      <c r="B14" s="992" t="s">
        <v>298</v>
      </c>
      <c r="C14" s="993" t="s">
        <v>614</v>
      </c>
      <c r="D14" s="260" t="s">
        <v>615</v>
      </c>
      <c r="E14" s="451">
        <v>2488046.2391399997</v>
      </c>
      <c r="F14" s="452">
        <v>4027791.4486700008</v>
      </c>
      <c r="G14" s="453">
        <v>0.54460917629367123</v>
      </c>
      <c r="H14" s="453">
        <v>0.49266424425778077</v>
      </c>
      <c r="I14" s="427">
        <v>0.61885715197247237</v>
      </c>
      <c r="J14" s="455"/>
    </row>
    <row r="15" spans="1:10" ht="12" x14ac:dyDescent="0.2">
      <c r="A15" s="449"/>
      <c r="B15" s="992"/>
      <c r="C15" s="993"/>
      <c r="D15" s="260" t="s">
        <v>616</v>
      </c>
      <c r="E15" s="451">
        <v>1.58694</v>
      </c>
      <c r="F15" s="452">
        <v>41.033989999999996</v>
      </c>
      <c r="G15" s="453">
        <v>5.5483228907797613E-6</v>
      </c>
      <c r="H15" s="453">
        <v>5.0191227450236438E-6</v>
      </c>
      <c r="I15" s="427">
        <v>24.857303993849797</v>
      </c>
      <c r="J15" s="455"/>
    </row>
    <row r="16" spans="1:10" ht="12" x14ac:dyDescent="0.2">
      <c r="A16" s="449"/>
      <c r="B16" s="992"/>
      <c r="C16" s="993"/>
      <c r="D16" s="429" t="s">
        <v>617</v>
      </c>
      <c r="E16" s="456">
        <v>2488047.82608</v>
      </c>
      <c r="F16" s="456">
        <v>4027832.4826600002</v>
      </c>
      <c r="G16" s="457">
        <v>0.54461472461656191</v>
      </c>
      <c r="H16" s="457">
        <v>0.49266926338052575</v>
      </c>
      <c r="I16" s="431">
        <v>0.61887261186855114</v>
      </c>
      <c r="J16" s="455"/>
    </row>
    <row r="17" spans="1:10" ht="12" x14ac:dyDescent="0.2">
      <c r="A17" s="449"/>
      <c r="B17" s="992"/>
      <c r="C17" s="993" t="s">
        <v>618</v>
      </c>
      <c r="D17" s="260" t="s">
        <v>619</v>
      </c>
      <c r="E17" s="451">
        <v>1694326.142</v>
      </c>
      <c r="F17" s="452">
        <v>2299786.38601</v>
      </c>
      <c r="G17" s="453">
        <v>0.31096068038723373</v>
      </c>
      <c r="H17" s="453">
        <v>0.28130118856875769</v>
      </c>
      <c r="I17" s="427">
        <v>0.35734574885051856</v>
      </c>
      <c r="J17" s="455"/>
    </row>
    <row r="18" spans="1:10" ht="12" x14ac:dyDescent="0.2">
      <c r="A18" s="449"/>
      <c r="B18" s="992"/>
      <c r="C18" s="993"/>
      <c r="D18" s="260" t="s">
        <v>616</v>
      </c>
      <c r="E18" s="451">
        <v>826421.45296999987</v>
      </c>
      <c r="F18" s="452">
        <v>1068127.7033599999</v>
      </c>
      <c r="G18" s="453">
        <v>0.14442459499620444</v>
      </c>
      <c r="H18" s="453">
        <v>0.13064934827259167</v>
      </c>
      <c r="I18" s="427">
        <v>0.29247334942885889</v>
      </c>
      <c r="J18" s="455"/>
    </row>
    <row r="19" spans="1:10" ht="12" x14ac:dyDescent="0.2">
      <c r="A19" s="449"/>
      <c r="B19" s="992"/>
      <c r="C19" s="993"/>
      <c r="D19" s="429" t="s">
        <v>620</v>
      </c>
      <c r="E19" s="456">
        <v>2520747.59497</v>
      </c>
      <c r="F19" s="456">
        <v>3367914.0893700002</v>
      </c>
      <c r="G19" s="457">
        <v>0.45538527538343815</v>
      </c>
      <c r="H19" s="457">
        <v>0.41195053684134936</v>
      </c>
      <c r="I19" s="431">
        <v>0.33607747800314081</v>
      </c>
      <c r="J19" s="455"/>
    </row>
    <row r="20" spans="1:10" ht="12.75" customHeight="1" x14ac:dyDescent="0.2">
      <c r="A20" s="449"/>
      <c r="B20" s="845" t="s">
        <v>622</v>
      </c>
      <c r="C20" s="845"/>
      <c r="D20" s="845"/>
      <c r="E20" s="252">
        <v>5008795.42105</v>
      </c>
      <c r="F20" s="252">
        <v>7395746.5720299995</v>
      </c>
      <c r="G20" s="458">
        <v>1</v>
      </c>
      <c r="H20" s="458">
        <v>0.90461980022187505</v>
      </c>
      <c r="I20" s="432">
        <v>0.47655193521152434</v>
      </c>
      <c r="J20" s="455"/>
    </row>
    <row r="21" spans="1:10" ht="12" x14ac:dyDescent="0.2">
      <c r="A21" s="449"/>
      <c r="B21" s="992" t="s">
        <v>623</v>
      </c>
      <c r="C21" s="993" t="s">
        <v>614</v>
      </c>
      <c r="D21" s="283" t="s">
        <v>615</v>
      </c>
      <c r="E21" s="459">
        <v>25.445</v>
      </c>
      <c r="F21" s="460">
        <v>0</v>
      </c>
      <c r="G21" s="454">
        <v>0</v>
      </c>
      <c r="H21" s="454">
        <v>0</v>
      </c>
      <c r="I21" s="427">
        <v>-1</v>
      </c>
      <c r="J21" s="455"/>
    </row>
    <row r="22" spans="1:10" ht="12" x14ac:dyDescent="0.2">
      <c r="A22" s="449"/>
      <c r="B22" s="992"/>
      <c r="C22" s="993"/>
      <c r="D22" s="283" t="s">
        <v>616</v>
      </c>
      <c r="E22" s="459">
        <v>795.90019999999993</v>
      </c>
      <c r="F22" s="460">
        <v>3730.4706900000006</v>
      </c>
      <c r="G22" s="454">
        <v>1</v>
      </c>
      <c r="H22" s="454">
        <v>4.5629709150445889E-4</v>
      </c>
      <c r="I22" s="427">
        <v>3.6871086224127105</v>
      </c>
      <c r="J22" s="455"/>
    </row>
    <row r="23" spans="1:10" ht="12" x14ac:dyDescent="0.2">
      <c r="A23" s="449"/>
      <c r="B23" s="992"/>
      <c r="C23" s="993"/>
      <c r="D23" s="433" t="s">
        <v>617</v>
      </c>
      <c r="E23" s="461">
        <v>821.34519999999998</v>
      </c>
      <c r="F23" s="461">
        <v>3730.4706900000006</v>
      </c>
      <c r="G23" s="457">
        <v>1</v>
      </c>
      <c r="H23" s="457">
        <v>4.5629709150445889E-4</v>
      </c>
      <c r="I23" s="431">
        <v>3.5419035625946318</v>
      </c>
      <c r="J23" s="455"/>
    </row>
    <row r="24" spans="1:10" ht="12" x14ac:dyDescent="0.2">
      <c r="A24" s="449"/>
      <c r="B24" s="992"/>
      <c r="C24" s="993" t="s">
        <v>618</v>
      </c>
      <c r="D24" s="283" t="s">
        <v>619</v>
      </c>
      <c r="E24" s="459">
        <v>0</v>
      </c>
      <c r="F24" s="460">
        <v>0</v>
      </c>
      <c r="G24" s="454">
        <v>0</v>
      </c>
      <c r="H24" s="454">
        <v>0</v>
      </c>
      <c r="I24" s="427" t="s">
        <v>56</v>
      </c>
      <c r="J24" s="455"/>
    </row>
    <row r="25" spans="1:10" ht="12" x14ac:dyDescent="0.2">
      <c r="A25" s="449"/>
      <c r="B25" s="992"/>
      <c r="C25" s="993"/>
      <c r="D25" s="283" t="s">
        <v>616</v>
      </c>
      <c r="E25" s="459">
        <v>0</v>
      </c>
      <c r="F25" s="460">
        <v>0</v>
      </c>
      <c r="G25" s="454">
        <v>0</v>
      </c>
      <c r="H25" s="454">
        <v>0</v>
      </c>
      <c r="I25" s="427" t="s">
        <v>56</v>
      </c>
      <c r="J25" s="455"/>
    </row>
    <row r="26" spans="1:10" ht="12" x14ac:dyDescent="0.2">
      <c r="A26" s="449"/>
      <c r="B26" s="992"/>
      <c r="C26" s="993"/>
      <c r="D26" s="433" t="s">
        <v>620</v>
      </c>
      <c r="E26" s="461">
        <v>0</v>
      </c>
      <c r="F26" s="461">
        <v>0</v>
      </c>
      <c r="G26" s="457">
        <v>0</v>
      </c>
      <c r="H26" s="457">
        <v>0</v>
      </c>
      <c r="I26" s="431" t="s">
        <v>56</v>
      </c>
      <c r="J26" s="455"/>
    </row>
    <row r="27" spans="1:10" ht="12.75" customHeight="1" x14ac:dyDescent="0.2">
      <c r="A27" s="449"/>
      <c r="B27" s="845" t="s">
        <v>624</v>
      </c>
      <c r="C27" s="845"/>
      <c r="D27" s="845"/>
      <c r="E27" s="462">
        <v>821.34519999999998</v>
      </c>
      <c r="F27" s="462">
        <v>3730.4706900000006</v>
      </c>
      <c r="G27" s="458">
        <v>1</v>
      </c>
      <c r="H27" s="458">
        <v>4.5629709150445889E-4</v>
      </c>
      <c r="I27" s="458">
        <v>3.5419035625946318</v>
      </c>
      <c r="J27" s="455"/>
    </row>
    <row r="28" spans="1:10" ht="12" x14ac:dyDescent="0.2">
      <c r="A28" s="449"/>
      <c r="B28" s="992" t="s">
        <v>625</v>
      </c>
      <c r="C28" s="993" t="s">
        <v>614</v>
      </c>
      <c r="D28" s="283" t="s">
        <v>615</v>
      </c>
      <c r="E28" s="459">
        <v>5885.8851000000004</v>
      </c>
      <c r="F28" s="460">
        <v>10225.486530000002</v>
      </c>
      <c r="G28" s="454">
        <v>0.27828982042753558</v>
      </c>
      <c r="H28" s="454">
        <v>1.2507429090287323E-3</v>
      </c>
      <c r="I28" s="454">
        <v>0.73728952507074952</v>
      </c>
      <c r="J28" s="455"/>
    </row>
    <row r="29" spans="1:10" ht="12" x14ac:dyDescent="0.2">
      <c r="A29" s="449"/>
      <c r="B29" s="992"/>
      <c r="C29" s="993"/>
      <c r="D29" s="283" t="s">
        <v>616</v>
      </c>
      <c r="E29" s="459">
        <v>1101.22</v>
      </c>
      <c r="F29" s="460">
        <v>10652.80565</v>
      </c>
      <c r="G29" s="454">
        <v>0.28991944419371662</v>
      </c>
      <c r="H29" s="454">
        <v>1.3030109705693105E-3</v>
      </c>
      <c r="I29" s="454">
        <v>8.6736398267376185</v>
      </c>
      <c r="J29" s="455"/>
    </row>
    <row r="30" spans="1:10" ht="12" x14ac:dyDescent="0.2">
      <c r="A30" s="449"/>
      <c r="B30" s="992"/>
      <c r="C30" s="993"/>
      <c r="D30" s="433" t="s">
        <v>617</v>
      </c>
      <c r="E30" s="461">
        <v>6987.1051000000007</v>
      </c>
      <c r="F30" s="461">
        <v>20878.29218</v>
      </c>
      <c r="G30" s="457">
        <v>0.5682092646212521</v>
      </c>
      <c r="H30" s="457">
        <v>2.5537538795980426E-3</v>
      </c>
      <c r="I30" s="457">
        <v>1.9881176654978323</v>
      </c>
      <c r="J30" s="455"/>
    </row>
    <row r="31" spans="1:10" ht="12" x14ac:dyDescent="0.2">
      <c r="A31" s="449"/>
      <c r="B31" s="992"/>
      <c r="C31" s="993" t="s">
        <v>618</v>
      </c>
      <c r="D31" s="283" t="s">
        <v>619</v>
      </c>
      <c r="E31" s="459">
        <v>6897.7512699999997</v>
      </c>
      <c r="F31" s="460">
        <v>15865.727110000002</v>
      </c>
      <c r="G31" s="454">
        <v>0.43179073537874801</v>
      </c>
      <c r="H31" s="454">
        <v>1.9406358437027268E-3</v>
      </c>
      <c r="I31" s="454">
        <v>1.3001303597309914</v>
      </c>
      <c r="J31" s="455"/>
    </row>
    <row r="32" spans="1:10" ht="12" x14ac:dyDescent="0.2">
      <c r="A32" s="449"/>
      <c r="B32" s="992"/>
      <c r="C32" s="993"/>
      <c r="D32" s="283" t="s">
        <v>616</v>
      </c>
      <c r="E32" s="459">
        <v>0</v>
      </c>
      <c r="F32" s="460">
        <v>0</v>
      </c>
      <c r="G32" s="454">
        <v>0</v>
      </c>
      <c r="H32" s="454">
        <v>0</v>
      </c>
      <c r="I32" s="427" t="s">
        <v>56</v>
      </c>
      <c r="J32" s="455"/>
    </row>
    <row r="33" spans="1:10" ht="12" x14ac:dyDescent="0.2">
      <c r="A33" s="449"/>
      <c r="B33" s="992"/>
      <c r="C33" s="993"/>
      <c r="D33" s="433" t="s">
        <v>620</v>
      </c>
      <c r="E33" s="461">
        <v>6897.7512699999997</v>
      </c>
      <c r="F33" s="461">
        <v>15865.727110000002</v>
      </c>
      <c r="G33" s="457">
        <v>0.43179073537874801</v>
      </c>
      <c r="H33" s="457">
        <v>1.9406358437027268E-3</v>
      </c>
      <c r="I33" s="457">
        <v>1.3001303597309914</v>
      </c>
      <c r="J33" s="455"/>
    </row>
    <row r="34" spans="1:10" ht="12.75" customHeight="1" x14ac:dyDescent="0.2">
      <c r="A34" s="449"/>
      <c r="B34" s="845" t="s">
        <v>626</v>
      </c>
      <c r="C34" s="845"/>
      <c r="D34" s="845"/>
      <c r="E34" s="462">
        <v>13884.856370000001</v>
      </c>
      <c r="F34" s="462">
        <v>36744.019289999997</v>
      </c>
      <c r="G34" s="458">
        <v>1</v>
      </c>
      <c r="H34" s="458">
        <v>4.4943897233007688E-3</v>
      </c>
      <c r="I34" s="458">
        <v>1.6463377301755979</v>
      </c>
      <c r="J34" s="455"/>
    </row>
    <row r="35" spans="1:10" ht="12" x14ac:dyDescent="0.2">
      <c r="A35" s="449"/>
      <c r="B35" s="992" t="s">
        <v>627</v>
      </c>
      <c r="C35" s="993" t="s">
        <v>614</v>
      </c>
      <c r="D35" s="283" t="s">
        <v>615</v>
      </c>
      <c r="E35" s="459">
        <v>6668.2019299999993</v>
      </c>
      <c r="F35" s="460">
        <v>15531.72661</v>
      </c>
      <c r="G35" s="454">
        <v>0.24338815491550775</v>
      </c>
      <c r="H35" s="454">
        <v>1.8997821634635086E-3</v>
      </c>
      <c r="I35" s="454">
        <v>1.3292225959929802</v>
      </c>
      <c r="J35" s="455"/>
    </row>
    <row r="36" spans="1:10" ht="12" x14ac:dyDescent="0.2">
      <c r="A36" s="449"/>
      <c r="B36" s="992"/>
      <c r="C36" s="993"/>
      <c r="D36" s="283" t="s">
        <v>616</v>
      </c>
      <c r="E36" s="459">
        <v>7401.9898799999992</v>
      </c>
      <c r="F36" s="460">
        <v>15636.352040000002</v>
      </c>
      <c r="G36" s="454">
        <v>0.24502767581388274</v>
      </c>
      <c r="H36" s="454">
        <v>1.9125795510785294E-3</v>
      </c>
      <c r="I36" s="454">
        <v>1.1124525017588924</v>
      </c>
      <c r="J36" s="455"/>
    </row>
    <row r="37" spans="1:10" ht="12" x14ac:dyDescent="0.2">
      <c r="A37" s="449"/>
      <c r="B37" s="992"/>
      <c r="C37" s="993"/>
      <c r="D37" s="433" t="s">
        <v>617</v>
      </c>
      <c r="E37" s="461">
        <v>14070.191809999998</v>
      </c>
      <c r="F37" s="461">
        <v>31168.078649999999</v>
      </c>
      <c r="G37" s="457">
        <v>0.48841583072939043</v>
      </c>
      <c r="H37" s="457">
        <v>3.8123617145420377E-3</v>
      </c>
      <c r="I37" s="457">
        <v>1.2151850572391025</v>
      </c>
      <c r="J37" s="455"/>
    </row>
    <row r="38" spans="1:10" ht="12" x14ac:dyDescent="0.2">
      <c r="A38" s="449"/>
      <c r="B38" s="992"/>
      <c r="C38" s="993" t="s">
        <v>618</v>
      </c>
      <c r="D38" s="283" t="s">
        <v>619</v>
      </c>
      <c r="E38" s="459">
        <v>11395.58208</v>
      </c>
      <c r="F38" s="460">
        <v>32646.557750000004</v>
      </c>
      <c r="G38" s="454">
        <v>0.51158416927060957</v>
      </c>
      <c r="H38" s="454">
        <v>3.9932036964904693E-3</v>
      </c>
      <c r="I38" s="454">
        <v>1.8648433683169963</v>
      </c>
      <c r="J38" s="455"/>
    </row>
    <row r="39" spans="1:10" ht="12" x14ac:dyDescent="0.2">
      <c r="A39" s="449"/>
      <c r="B39" s="992"/>
      <c r="C39" s="993"/>
      <c r="D39" s="283" t="s">
        <v>616</v>
      </c>
      <c r="E39" s="459">
        <v>0</v>
      </c>
      <c r="F39" s="460">
        <v>0</v>
      </c>
      <c r="G39" s="454">
        <v>0</v>
      </c>
      <c r="H39" s="454">
        <v>0</v>
      </c>
      <c r="I39" s="427" t="s">
        <v>56</v>
      </c>
      <c r="J39" s="455"/>
    </row>
    <row r="40" spans="1:10" ht="12" x14ac:dyDescent="0.2">
      <c r="A40" s="449"/>
      <c r="B40" s="992"/>
      <c r="C40" s="993"/>
      <c r="D40" s="433" t="s">
        <v>620</v>
      </c>
      <c r="E40" s="461">
        <v>11395.58208</v>
      </c>
      <c r="F40" s="461">
        <v>32646.557750000004</v>
      </c>
      <c r="G40" s="457">
        <v>0.51158416927060957</v>
      </c>
      <c r="H40" s="457">
        <v>3.9932036964904693E-3</v>
      </c>
      <c r="I40" s="457">
        <v>1.8648433683169963</v>
      </c>
      <c r="J40" s="455"/>
    </row>
    <row r="41" spans="1:10" ht="12.75" customHeight="1" x14ac:dyDescent="0.2">
      <c r="A41" s="449"/>
      <c r="B41" s="845" t="s">
        <v>628</v>
      </c>
      <c r="C41" s="845"/>
      <c r="D41" s="845"/>
      <c r="E41" s="462">
        <v>25465.77389</v>
      </c>
      <c r="F41" s="462">
        <v>63814.636400000003</v>
      </c>
      <c r="G41" s="458">
        <v>1</v>
      </c>
      <c r="H41" s="458">
        <v>7.8055654110325071E-3</v>
      </c>
      <c r="I41" s="458">
        <v>1.5058981783019361</v>
      </c>
      <c r="J41" s="455"/>
    </row>
    <row r="42" spans="1:10" ht="12" x14ac:dyDescent="0.2">
      <c r="A42" s="449"/>
      <c r="B42" s="992" t="s">
        <v>227</v>
      </c>
      <c r="C42" s="993" t="s">
        <v>614</v>
      </c>
      <c r="D42" s="260" t="s">
        <v>615</v>
      </c>
      <c r="E42" s="451">
        <v>185368.09654</v>
      </c>
      <c r="F42" s="452">
        <v>361464.64288</v>
      </c>
      <c r="G42" s="453">
        <v>0.61420231846547468</v>
      </c>
      <c r="H42" s="453">
        <v>4.4212990513495198E-2</v>
      </c>
      <c r="I42" s="454">
        <v>0.94998303174570642</v>
      </c>
      <c r="J42" s="455"/>
    </row>
    <row r="43" spans="1:10" ht="12" x14ac:dyDescent="0.2">
      <c r="A43" s="449"/>
      <c r="B43" s="992"/>
      <c r="C43" s="993"/>
      <c r="D43" s="260" t="s">
        <v>616</v>
      </c>
      <c r="E43" s="451">
        <v>25437.309400000002</v>
      </c>
      <c r="F43" s="452">
        <v>63452.476579999995</v>
      </c>
      <c r="G43" s="453">
        <v>0.10781872859623086</v>
      </c>
      <c r="H43" s="453">
        <v>7.7612673890781287E-3</v>
      </c>
      <c r="I43" s="454">
        <v>1.494464944472468</v>
      </c>
      <c r="J43" s="455"/>
    </row>
    <row r="44" spans="1:10" ht="12" x14ac:dyDescent="0.2">
      <c r="A44" s="449"/>
      <c r="B44" s="992"/>
      <c r="C44" s="993"/>
      <c r="D44" s="429" t="s">
        <v>617</v>
      </c>
      <c r="E44" s="456">
        <v>210805.40594</v>
      </c>
      <c r="F44" s="456">
        <v>424917.11945999996</v>
      </c>
      <c r="G44" s="457">
        <v>0.72202104706170545</v>
      </c>
      <c r="H44" s="457">
        <v>5.1974257902573325E-2</v>
      </c>
      <c r="I44" s="457">
        <v>1.015684168844043</v>
      </c>
      <c r="J44" s="455"/>
    </row>
    <row r="45" spans="1:10" ht="12" x14ac:dyDescent="0.2">
      <c r="A45" s="449"/>
      <c r="B45" s="992"/>
      <c r="C45" s="993" t="s">
        <v>618</v>
      </c>
      <c r="D45" s="260" t="s">
        <v>619</v>
      </c>
      <c r="E45" s="451">
        <v>109811.87615000001</v>
      </c>
      <c r="F45" s="452">
        <v>159594.57241999998</v>
      </c>
      <c r="G45" s="453">
        <v>0.27118380269190573</v>
      </c>
      <c r="H45" s="453">
        <v>1.9521005595983843E-2</v>
      </c>
      <c r="I45" s="454">
        <v>0.45334528482145386</v>
      </c>
      <c r="J45" s="455"/>
    </row>
    <row r="46" spans="1:10" ht="12" x14ac:dyDescent="0.2">
      <c r="A46" s="449"/>
      <c r="B46" s="992"/>
      <c r="C46" s="993"/>
      <c r="D46" s="260" t="s">
        <v>616</v>
      </c>
      <c r="E46" s="451">
        <v>1140.04989</v>
      </c>
      <c r="F46" s="452">
        <v>3999.0186999999996</v>
      </c>
      <c r="G46" s="453">
        <v>6.7951502463885699E-3</v>
      </c>
      <c r="H46" s="453">
        <v>4.8914487026352742E-4</v>
      </c>
      <c r="I46" s="454">
        <v>2.5077576297998672</v>
      </c>
      <c r="J46" s="455"/>
    </row>
    <row r="47" spans="1:10" ht="12" x14ac:dyDescent="0.2">
      <c r="A47" s="449"/>
      <c r="B47" s="992"/>
      <c r="C47" s="993"/>
      <c r="D47" s="429" t="s">
        <v>620</v>
      </c>
      <c r="E47" s="456">
        <v>110951.92604000001</v>
      </c>
      <c r="F47" s="456">
        <v>163593.59111999997</v>
      </c>
      <c r="G47" s="457">
        <v>0.27797895293829428</v>
      </c>
      <c r="H47" s="457">
        <v>2.0010150466247368E-2</v>
      </c>
      <c r="I47" s="457">
        <v>0.47445472069607669</v>
      </c>
      <c r="J47" s="455"/>
    </row>
    <row r="48" spans="1:10" ht="12.75" customHeight="1" x14ac:dyDescent="0.2">
      <c r="A48" s="449"/>
      <c r="B48" s="845" t="s">
        <v>629</v>
      </c>
      <c r="C48" s="845"/>
      <c r="D48" s="845"/>
      <c r="E48" s="252">
        <v>321757.33198000002</v>
      </c>
      <c r="F48" s="252">
        <v>588510.71058000007</v>
      </c>
      <c r="G48" s="458">
        <v>1</v>
      </c>
      <c r="H48" s="458">
        <v>7.198440836882071E-2</v>
      </c>
      <c r="I48" s="458">
        <v>0.82905143748699739</v>
      </c>
      <c r="J48" s="455"/>
    </row>
    <row r="49" spans="1:11" ht="10.199999999999999" customHeight="1" x14ac:dyDescent="0.2">
      <c r="A49" s="449"/>
      <c r="B49" s="989" t="s">
        <v>639</v>
      </c>
      <c r="C49" s="990"/>
      <c r="D49" s="991"/>
      <c r="E49" s="252">
        <v>5439030.7516800007</v>
      </c>
      <c r="F49" s="463">
        <v>8175530.2837900007</v>
      </c>
      <c r="G49" s="436"/>
      <c r="H49" s="432">
        <v>1</v>
      </c>
      <c r="I49" s="458">
        <f>(F49-E49)/E49</f>
        <v>0.50312264391311878</v>
      </c>
      <c r="J49" s="455"/>
    </row>
    <row r="50" spans="1:11" ht="10.199999999999999" customHeight="1" x14ac:dyDescent="0.2">
      <c r="A50" s="449"/>
      <c r="B50" s="972" t="s">
        <v>631</v>
      </c>
      <c r="C50" s="972"/>
      <c r="D50" s="972"/>
      <c r="E50" s="972"/>
      <c r="F50" s="972"/>
      <c r="G50" s="972"/>
      <c r="H50" s="972"/>
      <c r="I50" s="958"/>
      <c r="J50" s="455"/>
    </row>
    <row r="51" spans="1:11" ht="10.199999999999999" customHeight="1" x14ac:dyDescent="0.2">
      <c r="A51" s="449"/>
      <c r="B51" s="958" t="s">
        <v>632</v>
      </c>
      <c r="C51" s="958"/>
      <c r="D51" s="958"/>
      <c r="E51" s="958"/>
      <c r="F51" s="958"/>
      <c r="G51" s="958"/>
      <c r="H51" s="958"/>
      <c r="I51" s="958"/>
      <c r="J51" s="455"/>
    </row>
    <row r="52" spans="1:11" ht="10.199999999999999" customHeight="1" x14ac:dyDescent="0.2">
      <c r="A52" s="449"/>
      <c r="B52" s="959" t="s">
        <v>633</v>
      </c>
      <c r="C52" s="959"/>
      <c r="D52" s="959"/>
      <c r="E52" s="959"/>
      <c r="F52" s="959"/>
      <c r="G52" s="959"/>
      <c r="H52" s="959"/>
      <c r="I52" s="959"/>
      <c r="J52" s="455"/>
    </row>
    <row r="53" spans="1:11" ht="10.199999999999999" customHeight="1" x14ac:dyDescent="0.2">
      <c r="A53" s="449"/>
      <c r="B53" s="960" t="s">
        <v>640</v>
      </c>
      <c r="C53" s="960"/>
      <c r="D53" s="960"/>
      <c r="E53" s="960"/>
      <c r="F53" s="960"/>
      <c r="G53" s="960"/>
      <c r="H53" s="960"/>
      <c r="I53" s="960"/>
      <c r="J53" s="455"/>
    </row>
    <row r="54" spans="1:11" ht="10.199999999999999" customHeight="1" x14ac:dyDescent="0.2">
      <c r="A54" s="449"/>
      <c r="B54" s="438"/>
      <c r="C54" s="438"/>
      <c r="D54" s="438"/>
      <c r="E54" s="439"/>
      <c r="F54" s="439"/>
      <c r="G54" s="440"/>
      <c r="H54" s="441"/>
      <c r="I54" s="464"/>
      <c r="J54" s="455"/>
    </row>
    <row r="55" spans="1:11" s="421" customFormat="1" ht="10.199999999999999" customHeight="1" x14ac:dyDescent="0.2">
      <c r="A55" s="424"/>
      <c r="B55" s="973" t="s">
        <v>635</v>
      </c>
      <c r="C55" s="973"/>
      <c r="D55" s="973"/>
      <c r="E55" s="973"/>
      <c r="F55" s="973"/>
      <c r="G55" s="973"/>
      <c r="H55" s="973"/>
      <c r="I55" s="973"/>
      <c r="J55" s="424"/>
      <c r="K55" s="428"/>
    </row>
    <row r="56" spans="1:11" s="424" customFormat="1" ht="10.199999999999999" customHeight="1" x14ac:dyDescent="0.2">
      <c r="B56" s="443" t="s">
        <v>637</v>
      </c>
      <c r="C56" s="443"/>
      <c r="D56" s="443"/>
      <c r="E56" s="443"/>
      <c r="F56" s="443"/>
      <c r="G56" s="443"/>
      <c r="H56" s="443"/>
      <c r="I56" s="443"/>
      <c r="K56" s="428"/>
    </row>
    <row r="57" spans="1:11" s="449" customFormat="1" x14ac:dyDescent="0.2">
      <c r="B57" s="974"/>
      <c r="C57" s="974"/>
      <c r="D57" s="974"/>
      <c r="E57" s="974"/>
      <c r="F57" s="974"/>
      <c r="G57" s="974"/>
      <c r="H57" s="974"/>
      <c r="I57" s="974"/>
      <c r="J57" s="455"/>
    </row>
    <row r="58" spans="1:11" s="449" customFormat="1" x14ac:dyDescent="0.2">
      <c r="B58" s="975" t="s">
        <v>608</v>
      </c>
      <c r="C58" s="976"/>
      <c r="D58" s="979" t="s">
        <v>609</v>
      </c>
      <c r="E58" s="980">
        <v>2020</v>
      </c>
      <c r="F58" s="982">
        <v>2021</v>
      </c>
      <c r="G58" s="984" t="s">
        <v>638</v>
      </c>
      <c r="H58" s="984" t="s">
        <v>612</v>
      </c>
      <c r="I58" s="465"/>
      <c r="J58" s="455"/>
    </row>
    <row r="59" spans="1:11" s="449" customFormat="1" x14ac:dyDescent="0.2">
      <c r="B59" s="977"/>
      <c r="C59" s="978"/>
      <c r="D59" s="979"/>
      <c r="E59" s="981"/>
      <c r="F59" s="983"/>
      <c r="G59" s="985"/>
      <c r="H59" s="985"/>
      <c r="I59" s="465"/>
      <c r="J59" s="455"/>
    </row>
    <row r="60" spans="1:11" ht="12" x14ac:dyDescent="0.2">
      <c r="A60" s="449"/>
      <c r="B60" s="961" t="s">
        <v>617</v>
      </c>
      <c r="C60" s="962"/>
      <c r="D60" s="260" t="s">
        <v>615</v>
      </c>
      <c r="E60" s="459">
        <v>2741274.0840500002</v>
      </c>
      <c r="F60" s="460">
        <v>4479539.9841099996</v>
      </c>
      <c r="G60" s="453">
        <v>0.54792041966889771</v>
      </c>
      <c r="H60" s="454">
        <v>0.63410875628016694</v>
      </c>
      <c r="J60" s="455"/>
    </row>
    <row r="61" spans="1:11" ht="12" x14ac:dyDescent="0.2">
      <c r="A61" s="449"/>
      <c r="B61" s="963"/>
      <c r="C61" s="964"/>
      <c r="D61" s="260" t="s">
        <v>616</v>
      </c>
      <c r="E61" s="459">
        <v>34738.006419999998</v>
      </c>
      <c r="F61" s="460">
        <v>93513.138950000022</v>
      </c>
      <c r="G61" s="453">
        <v>1.1438174124975454E-2</v>
      </c>
      <c r="H61" s="454">
        <v>1.6919546798218372</v>
      </c>
      <c r="J61" s="455"/>
    </row>
    <row r="62" spans="1:11" ht="12.75" customHeight="1" x14ac:dyDescent="0.2">
      <c r="A62" s="449"/>
      <c r="B62" s="965" t="s">
        <v>617</v>
      </c>
      <c r="C62" s="966"/>
      <c r="D62" s="967"/>
      <c r="E62" s="461">
        <v>2776012.0904700002</v>
      </c>
      <c r="F62" s="461">
        <v>4573053.1230599992</v>
      </c>
      <c r="G62" s="457">
        <v>0.55935859379387309</v>
      </c>
      <c r="H62" s="457">
        <v>0.64734625571668392</v>
      </c>
      <c r="J62" s="455"/>
    </row>
    <row r="63" spans="1:11" ht="12" x14ac:dyDescent="0.2">
      <c r="A63" s="449"/>
      <c r="B63" s="961" t="s">
        <v>620</v>
      </c>
      <c r="C63" s="962"/>
      <c r="D63" s="260" t="s">
        <v>619</v>
      </c>
      <c r="E63" s="459">
        <v>1826955.7833699998</v>
      </c>
      <c r="F63" s="460">
        <v>2517913.0860500005</v>
      </c>
      <c r="G63" s="453">
        <v>0.30798162304436477</v>
      </c>
      <c r="H63" s="454">
        <v>0.37820143704050785</v>
      </c>
      <c r="J63" s="455"/>
    </row>
    <row r="64" spans="1:11" ht="12" x14ac:dyDescent="0.2">
      <c r="A64" s="449"/>
      <c r="B64" s="963"/>
      <c r="C64" s="964"/>
      <c r="D64" s="260" t="s">
        <v>616</v>
      </c>
      <c r="E64" s="459">
        <v>836062.87783999974</v>
      </c>
      <c r="F64" s="460">
        <v>1084564.0746799998</v>
      </c>
      <c r="G64" s="453">
        <v>0.13265978316176197</v>
      </c>
      <c r="H64" s="454">
        <v>0.29722788013505924</v>
      </c>
      <c r="J64" s="455"/>
    </row>
    <row r="65" spans="1:10" ht="12.75" customHeight="1" x14ac:dyDescent="0.2">
      <c r="A65" s="449"/>
      <c r="B65" s="968" t="s">
        <v>620</v>
      </c>
      <c r="C65" s="969"/>
      <c r="D65" s="970"/>
      <c r="E65" s="466">
        <v>2663018.6612099996</v>
      </c>
      <c r="F65" s="466">
        <v>3602477.1607300006</v>
      </c>
      <c r="G65" s="467">
        <v>0.4406414062061268</v>
      </c>
      <c r="H65" s="467">
        <v>0.35277954045321558</v>
      </c>
      <c r="J65" s="455"/>
    </row>
    <row r="66" spans="1:10" ht="12" x14ac:dyDescent="0.2">
      <c r="A66" s="449"/>
      <c r="B66" s="971" t="s">
        <v>639</v>
      </c>
      <c r="C66" s="971"/>
      <c r="D66" s="971"/>
      <c r="E66" s="468">
        <v>5439030.7516800007</v>
      </c>
      <c r="F66" s="468">
        <v>8175530.2837900007</v>
      </c>
      <c r="G66" s="469">
        <v>1</v>
      </c>
      <c r="H66" s="469">
        <v>0.50312264391311878</v>
      </c>
      <c r="I66" s="449"/>
      <c r="J66" s="455"/>
    </row>
    <row r="67" spans="1:10" x14ac:dyDescent="0.2">
      <c r="B67" s="972" t="s">
        <v>641</v>
      </c>
      <c r="C67" s="972"/>
      <c r="D67" s="972"/>
      <c r="E67" s="972"/>
      <c r="F67" s="972"/>
      <c r="G67" s="972"/>
      <c r="H67" s="972"/>
      <c r="I67" s="958"/>
    </row>
    <row r="68" spans="1:10" x14ac:dyDescent="0.2">
      <c r="B68" s="958"/>
      <c r="C68" s="958"/>
      <c r="D68" s="958"/>
      <c r="E68" s="958"/>
      <c r="F68" s="958"/>
      <c r="G68" s="958"/>
      <c r="H68" s="958"/>
      <c r="I68" s="958"/>
    </row>
    <row r="69" spans="1:10" x14ac:dyDescent="0.2">
      <c r="B69" s="959"/>
      <c r="C69" s="959"/>
      <c r="D69" s="959"/>
      <c r="E69" s="959"/>
      <c r="F69" s="959"/>
      <c r="G69" s="959"/>
      <c r="H69" s="959"/>
      <c r="I69" s="959"/>
    </row>
    <row r="70" spans="1:10" x14ac:dyDescent="0.2">
      <c r="B70" s="960"/>
      <c r="C70" s="960"/>
      <c r="D70" s="960"/>
      <c r="E70" s="960"/>
      <c r="F70" s="960"/>
      <c r="G70" s="960"/>
      <c r="H70" s="960"/>
      <c r="I70" s="960"/>
    </row>
  </sheetData>
  <mergeCells count="56">
    <mergeCell ref="B2:I2"/>
    <mergeCell ref="B3:I3"/>
    <mergeCell ref="B5:B6"/>
    <mergeCell ref="C5:C6"/>
    <mergeCell ref="D5:D6"/>
    <mergeCell ref="E5:E6"/>
    <mergeCell ref="F5:F6"/>
    <mergeCell ref="G5:G6"/>
    <mergeCell ref="H5:H6"/>
    <mergeCell ref="I5:I6"/>
    <mergeCell ref="B28:B33"/>
    <mergeCell ref="C28:C30"/>
    <mergeCell ref="C31:C33"/>
    <mergeCell ref="B7:B12"/>
    <mergeCell ref="C7:C9"/>
    <mergeCell ref="C10:C12"/>
    <mergeCell ref="B13:D13"/>
    <mergeCell ref="B14:B19"/>
    <mergeCell ref="C14:C16"/>
    <mergeCell ref="C17:C19"/>
    <mergeCell ref="B20:D20"/>
    <mergeCell ref="B21:B26"/>
    <mergeCell ref="C21:C23"/>
    <mergeCell ref="C24:C26"/>
    <mergeCell ref="B27:D27"/>
    <mergeCell ref="B53:I53"/>
    <mergeCell ref="B34:D34"/>
    <mergeCell ref="B35:B40"/>
    <mergeCell ref="C35:C37"/>
    <mergeCell ref="C38:C40"/>
    <mergeCell ref="B41:D41"/>
    <mergeCell ref="B42:B47"/>
    <mergeCell ref="C42:C44"/>
    <mergeCell ref="C45:C47"/>
    <mergeCell ref="B48:D48"/>
    <mergeCell ref="B49:D49"/>
    <mergeCell ref="B50:I50"/>
    <mergeCell ref="B51:I51"/>
    <mergeCell ref="B52:I52"/>
    <mergeCell ref="B55:I55"/>
    <mergeCell ref="B57:I57"/>
    <mergeCell ref="B58:C59"/>
    <mergeCell ref="D58:D59"/>
    <mergeCell ref="E58:E59"/>
    <mergeCell ref="F58:F59"/>
    <mergeCell ref="G58:G59"/>
    <mergeCell ref="H58:H59"/>
    <mergeCell ref="B68:I68"/>
    <mergeCell ref="B69:I69"/>
    <mergeCell ref="B70:I70"/>
    <mergeCell ref="B60:C61"/>
    <mergeCell ref="B62:D62"/>
    <mergeCell ref="B63:C64"/>
    <mergeCell ref="B65:D65"/>
    <mergeCell ref="B66:D66"/>
    <mergeCell ref="B67:I67"/>
  </mergeCells>
  <pageMargins left="0.7" right="0.7" top="0.75" bottom="0.75" header="0.3" footer="0.3"/>
  <pageSetup paperSize="183" scale="5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7"/>
  <sheetViews>
    <sheetView zoomScaleNormal="100" workbookViewId="0"/>
  </sheetViews>
  <sheetFormatPr baseColWidth="10" defaultColWidth="11.44140625" defaultRowHeight="10.199999999999999" x14ac:dyDescent="0.2"/>
  <cols>
    <col min="1" max="1" width="3.6640625" style="470" customWidth="1"/>
    <col min="2" max="2" width="7.109375" style="470" customWidth="1"/>
    <col min="3" max="3" width="21" style="470" customWidth="1"/>
    <col min="4" max="4" width="13.109375" style="470" bestFit="1" customWidth="1"/>
    <col min="5" max="5" width="10.109375" style="470" customWidth="1"/>
    <col min="6" max="6" width="9.88671875" style="470" customWidth="1"/>
    <col min="7" max="7" width="14" style="470" customWidth="1"/>
    <col min="8" max="8" width="9.6640625" style="470" customWidth="1"/>
    <col min="9" max="9" width="9.44140625" style="470" customWidth="1"/>
    <col min="10" max="11" width="13" style="470" customWidth="1"/>
    <col min="12" max="12" width="11.5546875" style="470" customWidth="1"/>
    <col min="13" max="13" width="16.88671875" style="470" customWidth="1"/>
    <col min="14" max="16384" width="11.44140625" style="470"/>
  </cols>
  <sheetData>
    <row r="2" spans="2:15" ht="14.4" x14ac:dyDescent="0.3">
      <c r="B2" s="1005" t="s">
        <v>642</v>
      </c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</row>
    <row r="3" spans="2:15" ht="14.4" x14ac:dyDescent="0.3">
      <c r="B3" s="471" t="s">
        <v>643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2:15" ht="14.4" x14ac:dyDescent="0.3">
      <c r="B4" s="473" t="s">
        <v>644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6" spans="2:15" ht="15" customHeight="1" x14ac:dyDescent="0.2">
      <c r="B6" s="1006" t="s">
        <v>211</v>
      </c>
      <c r="C6" s="1007"/>
      <c r="D6" s="1012" t="s">
        <v>645</v>
      </c>
      <c r="E6" s="1013"/>
      <c r="F6" s="1014"/>
      <c r="G6" s="1012" t="s">
        <v>646</v>
      </c>
      <c r="H6" s="1013"/>
      <c r="I6" s="1014"/>
      <c r="J6" s="1015" t="s">
        <v>647</v>
      </c>
      <c r="K6" s="1015" t="s">
        <v>648</v>
      </c>
      <c r="L6" s="1015" t="s">
        <v>649</v>
      </c>
      <c r="M6" s="1015" t="s">
        <v>650</v>
      </c>
    </row>
    <row r="7" spans="2:15" ht="15" customHeight="1" x14ac:dyDescent="0.2">
      <c r="B7" s="1008"/>
      <c r="C7" s="1009"/>
      <c r="D7" s="996" t="s">
        <v>651</v>
      </c>
      <c r="E7" s="996" t="s">
        <v>652</v>
      </c>
      <c r="F7" s="982" t="s">
        <v>653</v>
      </c>
      <c r="G7" s="996" t="s">
        <v>651</v>
      </c>
      <c r="H7" s="996" t="s">
        <v>652</v>
      </c>
      <c r="I7" s="982" t="s">
        <v>653</v>
      </c>
      <c r="J7" s="1016"/>
      <c r="K7" s="1016"/>
      <c r="L7" s="1016"/>
      <c r="M7" s="1016"/>
    </row>
    <row r="8" spans="2:15" x14ac:dyDescent="0.2">
      <c r="B8" s="1010"/>
      <c r="C8" s="1011"/>
      <c r="D8" s="996"/>
      <c r="E8" s="996"/>
      <c r="F8" s="983"/>
      <c r="G8" s="996"/>
      <c r="H8" s="996"/>
      <c r="I8" s="983"/>
      <c r="J8" s="1017"/>
      <c r="K8" s="1017"/>
      <c r="L8" s="1017"/>
      <c r="M8" s="1017"/>
    </row>
    <row r="9" spans="2:15" ht="12" x14ac:dyDescent="0.2">
      <c r="B9" s="1004" t="s">
        <v>205</v>
      </c>
      <c r="C9" s="1004"/>
      <c r="D9" s="261">
        <v>193175</v>
      </c>
      <c r="E9" s="261">
        <v>101968</v>
      </c>
      <c r="F9" s="261">
        <v>295143</v>
      </c>
      <c r="G9" s="425">
        <v>151</v>
      </c>
      <c r="H9" s="425">
        <v>0</v>
      </c>
      <c r="I9" s="425">
        <v>151</v>
      </c>
      <c r="J9" s="264">
        <f>I9/$I$22</f>
        <v>1.8005127287903178E-3</v>
      </c>
      <c r="K9" s="427">
        <f>(G9-D9)/D9</f>
        <v>-0.99921832535265953</v>
      </c>
      <c r="L9" s="427">
        <f>(H9-E9)/E9</f>
        <v>-1</v>
      </c>
      <c r="M9" s="264">
        <f>(I9-F9)/F9</f>
        <v>-0.99948838359710379</v>
      </c>
      <c r="O9" s="474"/>
    </row>
    <row r="10" spans="2:15" ht="12" x14ac:dyDescent="0.2">
      <c r="B10" s="1004" t="s">
        <v>204</v>
      </c>
      <c r="C10" s="1004"/>
      <c r="D10" s="261">
        <v>7437</v>
      </c>
      <c r="E10" s="261">
        <v>6022</v>
      </c>
      <c r="F10" s="261">
        <v>13459</v>
      </c>
      <c r="G10" s="425">
        <v>151</v>
      </c>
      <c r="H10" s="425">
        <v>12</v>
      </c>
      <c r="I10" s="425">
        <v>163</v>
      </c>
      <c r="J10" s="264">
        <f t="shared" ref="J10:J22" si="0">I10/$I$22</f>
        <v>1.943599833065045E-3</v>
      </c>
      <c r="K10" s="427">
        <f t="shared" ref="K10:M22" si="1">(G10-D10)/D10</f>
        <v>-0.97969611402447221</v>
      </c>
      <c r="L10" s="427">
        <f t="shared" si="1"/>
        <v>-0.99800730654267689</v>
      </c>
      <c r="M10" s="264">
        <f t="shared" si="1"/>
        <v>-0.98788914481016421</v>
      </c>
      <c r="O10" s="474"/>
    </row>
    <row r="11" spans="2:15" ht="12" x14ac:dyDescent="0.2">
      <c r="B11" s="1004" t="s">
        <v>203</v>
      </c>
      <c r="C11" s="1004"/>
      <c r="D11" s="261">
        <v>14419</v>
      </c>
      <c r="E11" s="261">
        <v>1194</v>
      </c>
      <c r="F11" s="261">
        <v>15613</v>
      </c>
      <c r="G11" s="425">
        <v>80</v>
      </c>
      <c r="H11" s="425">
        <v>0</v>
      </c>
      <c r="I11" s="425">
        <v>80</v>
      </c>
      <c r="J11" s="264">
        <f t="shared" si="0"/>
        <v>9.5391402849818161E-4</v>
      </c>
      <c r="K11" s="427">
        <f t="shared" si="1"/>
        <v>-0.99445176503224908</v>
      </c>
      <c r="L11" s="427">
        <f t="shared" si="1"/>
        <v>-1</v>
      </c>
      <c r="M11" s="264">
        <f t="shared" si="1"/>
        <v>-0.99487606481778001</v>
      </c>
      <c r="O11" s="474"/>
    </row>
    <row r="12" spans="2:15" ht="12" x14ac:dyDescent="0.2">
      <c r="B12" s="1004" t="s">
        <v>202</v>
      </c>
      <c r="C12" s="1004"/>
      <c r="D12" s="261">
        <v>1819</v>
      </c>
      <c r="E12" s="261">
        <v>10</v>
      </c>
      <c r="F12" s="261">
        <v>1829</v>
      </c>
      <c r="G12" s="425">
        <v>43</v>
      </c>
      <c r="H12" s="425">
        <v>0</v>
      </c>
      <c r="I12" s="425">
        <v>43</v>
      </c>
      <c r="J12" s="264">
        <f t="shared" si="0"/>
        <v>5.1272879031777265E-4</v>
      </c>
      <c r="K12" s="427">
        <f t="shared" si="1"/>
        <v>-0.97636063771302917</v>
      </c>
      <c r="L12" s="427">
        <f t="shared" si="1"/>
        <v>-1</v>
      </c>
      <c r="M12" s="264">
        <f t="shared" si="1"/>
        <v>-0.97648988518316016</v>
      </c>
      <c r="O12" s="474"/>
    </row>
    <row r="13" spans="2:15" ht="12" x14ac:dyDescent="0.2">
      <c r="B13" s="1004" t="s">
        <v>201</v>
      </c>
      <c r="C13" s="1004"/>
      <c r="D13" s="261">
        <v>7851</v>
      </c>
      <c r="E13" s="261">
        <v>21</v>
      </c>
      <c r="F13" s="261">
        <v>7872</v>
      </c>
      <c r="G13" s="425">
        <v>0</v>
      </c>
      <c r="H13" s="425">
        <v>0</v>
      </c>
      <c r="I13" s="425">
        <v>0</v>
      </c>
      <c r="J13" s="264">
        <f t="shared" si="0"/>
        <v>0</v>
      </c>
      <c r="K13" s="427">
        <f t="shared" si="1"/>
        <v>-1</v>
      </c>
      <c r="L13" s="427">
        <f t="shared" si="1"/>
        <v>-1</v>
      </c>
      <c r="M13" s="264">
        <f t="shared" si="1"/>
        <v>-1</v>
      </c>
      <c r="O13" s="474"/>
    </row>
    <row r="14" spans="2:15" ht="12" x14ac:dyDescent="0.2">
      <c r="B14" s="1004" t="s">
        <v>200</v>
      </c>
      <c r="C14" s="1004"/>
      <c r="D14" s="261">
        <v>97031</v>
      </c>
      <c r="E14" s="261">
        <v>5319</v>
      </c>
      <c r="F14" s="261">
        <v>102350</v>
      </c>
      <c r="G14" s="425">
        <v>4618</v>
      </c>
      <c r="H14" s="425">
        <v>63</v>
      </c>
      <c r="I14" s="425">
        <v>4681</v>
      </c>
      <c r="J14" s="264">
        <f t="shared" si="0"/>
        <v>5.5815894592499853E-2</v>
      </c>
      <c r="K14" s="427">
        <f t="shared" si="1"/>
        <v>-0.95240696272325343</v>
      </c>
      <c r="L14" s="427">
        <f t="shared" si="1"/>
        <v>-0.98815566835871405</v>
      </c>
      <c r="M14" s="264">
        <f t="shared" si="1"/>
        <v>-0.95426477772349783</v>
      </c>
      <c r="O14" s="474"/>
    </row>
    <row r="15" spans="2:15" ht="12" x14ac:dyDescent="0.2">
      <c r="B15" s="1002" t="s">
        <v>198</v>
      </c>
      <c r="C15" s="1003"/>
      <c r="D15" s="261">
        <v>10160</v>
      </c>
      <c r="E15" s="261">
        <v>92</v>
      </c>
      <c r="F15" s="261">
        <v>10252</v>
      </c>
      <c r="G15" s="425">
        <v>8</v>
      </c>
      <c r="H15" s="425">
        <v>0</v>
      </c>
      <c r="I15" s="425">
        <v>8</v>
      </c>
      <c r="J15" s="264">
        <f t="shared" si="0"/>
        <v>9.5391402849818156E-5</v>
      </c>
      <c r="K15" s="427">
        <f t="shared" si="1"/>
        <v>-0.99921259842519683</v>
      </c>
      <c r="L15" s="427">
        <f t="shared" si="1"/>
        <v>-1</v>
      </c>
      <c r="M15" s="264">
        <f t="shared" si="1"/>
        <v>-0.99921966445571597</v>
      </c>
      <c r="O15" s="474"/>
    </row>
    <row r="16" spans="2:15" ht="12" x14ac:dyDescent="0.2">
      <c r="B16" s="1002" t="s">
        <v>197</v>
      </c>
      <c r="C16" s="1003"/>
      <c r="D16" s="261">
        <v>1164</v>
      </c>
      <c r="E16" s="261">
        <v>10</v>
      </c>
      <c r="F16" s="261">
        <v>1174</v>
      </c>
      <c r="G16" s="425">
        <v>0</v>
      </c>
      <c r="H16" s="425">
        <v>0</v>
      </c>
      <c r="I16" s="425">
        <v>0</v>
      </c>
      <c r="J16" s="264">
        <f t="shared" si="0"/>
        <v>0</v>
      </c>
      <c r="K16" s="427">
        <f t="shared" si="1"/>
        <v>-1</v>
      </c>
      <c r="L16" s="427">
        <f t="shared" si="1"/>
        <v>-1</v>
      </c>
      <c r="M16" s="264">
        <f t="shared" si="1"/>
        <v>-1</v>
      </c>
      <c r="O16" s="474"/>
    </row>
    <row r="17" spans="2:15" ht="12" x14ac:dyDescent="0.2">
      <c r="B17" s="1002" t="s">
        <v>196</v>
      </c>
      <c r="C17" s="1003"/>
      <c r="D17" s="261">
        <v>69629</v>
      </c>
      <c r="E17" s="261">
        <v>1268</v>
      </c>
      <c r="F17" s="261">
        <v>70897</v>
      </c>
      <c r="G17" s="425">
        <v>80</v>
      </c>
      <c r="H17" s="425">
        <v>0</v>
      </c>
      <c r="I17" s="425">
        <v>80</v>
      </c>
      <c r="J17" s="264">
        <f t="shared" si="0"/>
        <v>9.5391402849818161E-4</v>
      </c>
      <c r="K17" s="427">
        <f t="shared" si="1"/>
        <v>-0.99885105344037683</v>
      </c>
      <c r="L17" s="427">
        <f t="shared" si="1"/>
        <v>-1</v>
      </c>
      <c r="M17" s="264">
        <f t="shared" si="1"/>
        <v>-0.99887160246554862</v>
      </c>
      <c r="O17" s="474"/>
    </row>
    <row r="18" spans="2:15" ht="12" x14ac:dyDescent="0.2">
      <c r="B18" s="1002" t="s">
        <v>195</v>
      </c>
      <c r="C18" s="1003"/>
      <c r="D18" s="261">
        <v>10314</v>
      </c>
      <c r="E18" s="261">
        <v>179</v>
      </c>
      <c r="F18" s="261">
        <v>10493</v>
      </c>
      <c r="G18" s="425">
        <v>0</v>
      </c>
      <c r="H18" s="425">
        <v>0</v>
      </c>
      <c r="I18" s="425">
        <v>0</v>
      </c>
      <c r="J18" s="264">
        <f t="shared" si="0"/>
        <v>0</v>
      </c>
      <c r="K18" s="427">
        <f t="shared" si="1"/>
        <v>-1</v>
      </c>
      <c r="L18" s="427">
        <f t="shared" si="1"/>
        <v>-1</v>
      </c>
      <c r="M18" s="264">
        <f t="shared" si="1"/>
        <v>-1</v>
      </c>
      <c r="O18" s="474"/>
    </row>
    <row r="19" spans="2:15" ht="12" x14ac:dyDescent="0.2">
      <c r="B19" s="1004" t="s">
        <v>194</v>
      </c>
      <c r="C19" s="1004"/>
      <c r="D19" s="261">
        <v>91159</v>
      </c>
      <c r="E19" s="261">
        <v>2475</v>
      </c>
      <c r="F19" s="261">
        <v>93634</v>
      </c>
      <c r="G19" s="425">
        <v>955</v>
      </c>
      <c r="H19" s="425">
        <v>8</v>
      </c>
      <c r="I19" s="425">
        <v>963</v>
      </c>
      <c r="J19" s="264">
        <f t="shared" si="0"/>
        <v>1.148274011804686E-2</v>
      </c>
      <c r="K19" s="427">
        <f t="shared" si="1"/>
        <v>-0.98952379907633914</v>
      </c>
      <c r="L19" s="427">
        <f t="shared" si="1"/>
        <v>-0.99676767676767675</v>
      </c>
      <c r="M19" s="264">
        <f t="shared" si="1"/>
        <v>-0.98971527436614903</v>
      </c>
      <c r="O19" s="474"/>
    </row>
    <row r="20" spans="2:15" ht="12" x14ac:dyDescent="0.2">
      <c r="B20" s="1004" t="s">
        <v>193</v>
      </c>
      <c r="C20" s="1004"/>
      <c r="D20" s="261">
        <v>36407</v>
      </c>
      <c r="E20" s="261">
        <v>1241</v>
      </c>
      <c r="F20" s="261">
        <v>37648</v>
      </c>
      <c r="G20" s="425">
        <v>253</v>
      </c>
      <c r="H20" s="425">
        <v>1</v>
      </c>
      <c r="I20" s="425">
        <v>254</v>
      </c>
      <c r="J20" s="264">
        <f t="shared" si="0"/>
        <v>3.0286770404817265E-3</v>
      </c>
      <c r="K20" s="427">
        <f t="shared" si="1"/>
        <v>-0.99305078693657811</v>
      </c>
      <c r="L20" s="427">
        <f t="shared" si="1"/>
        <v>-0.9991941982272361</v>
      </c>
      <c r="M20" s="264">
        <f t="shared" si="1"/>
        <v>-0.99325329366765835</v>
      </c>
      <c r="O20" s="474"/>
    </row>
    <row r="21" spans="2:15" ht="12" x14ac:dyDescent="0.2">
      <c r="B21" s="1004" t="s">
        <v>654</v>
      </c>
      <c r="C21" s="1004"/>
      <c r="D21" s="261">
        <v>142213</v>
      </c>
      <c r="E21" s="261">
        <v>8209</v>
      </c>
      <c r="F21" s="261">
        <v>150422</v>
      </c>
      <c r="G21" s="425">
        <v>76309</v>
      </c>
      <c r="H21" s="425">
        <v>1133</v>
      </c>
      <c r="I21" s="425">
        <v>77442</v>
      </c>
      <c r="J21" s="264">
        <f t="shared" si="0"/>
        <v>0.92341262743695229</v>
      </c>
      <c r="K21" s="427">
        <f t="shared" si="1"/>
        <v>-0.46341754973174043</v>
      </c>
      <c r="L21" s="427">
        <f t="shared" si="1"/>
        <v>-0.86198075283225728</v>
      </c>
      <c r="M21" s="264">
        <f t="shared" si="1"/>
        <v>-0.48516839292124825</v>
      </c>
      <c r="O21" s="474"/>
    </row>
    <row r="22" spans="2:15" ht="12" x14ac:dyDescent="0.2">
      <c r="B22" s="873" t="s">
        <v>655</v>
      </c>
      <c r="C22" s="873"/>
      <c r="D22" s="266">
        <v>682778</v>
      </c>
      <c r="E22" s="266">
        <v>128008</v>
      </c>
      <c r="F22" s="266">
        <v>810786</v>
      </c>
      <c r="G22" s="266">
        <v>82648</v>
      </c>
      <c r="H22" s="266">
        <v>1217</v>
      </c>
      <c r="I22" s="266">
        <v>83865</v>
      </c>
      <c r="J22" s="253">
        <f t="shared" si="0"/>
        <v>1</v>
      </c>
      <c r="K22" s="253">
        <f t="shared" si="1"/>
        <v>-0.87895333475888204</v>
      </c>
      <c r="L22" s="253">
        <f t="shared" si="1"/>
        <v>-0.99049278170114363</v>
      </c>
      <c r="M22" s="253">
        <f t="shared" si="1"/>
        <v>-0.89656333483804607</v>
      </c>
      <c r="O22" s="474"/>
    </row>
    <row r="23" spans="2:15" x14ac:dyDescent="0.2">
      <c r="B23" s="999" t="s">
        <v>656</v>
      </c>
      <c r="C23" s="999"/>
      <c r="D23" s="999"/>
      <c r="E23" s="999"/>
      <c r="F23" s="999"/>
      <c r="G23" s="999"/>
      <c r="H23" s="999"/>
      <c r="I23" s="999"/>
      <c r="J23" s="999"/>
      <c r="K23" s="999"/>
      <c r="L23" s="999"/>
      <c r="M23" s="999"/>
    </row>
    <row r="24" spans="2:15" x14ac:dyDescent="0.2">
      <c r="B24" s="1000" t="s">
        <v>657</v>
      </c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</row>
    <row r="25" spans="2:15" x14ac:dyDescent="0.2">
      <c r="B25" s="1000" t="s">
        <v>658</v>
      </c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</row>
    <row r="26" spans="2:15" ht="15" customHeight="1" x14ac:dyDescent="0.2">
      <c r="B26" s="1001"/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</row>
    <row r="27" spans="2:15" x14ac:dyDescent="0.2">
      <c r="D27" s="475"/>
      <c r="E27" s="475"/>
      <c r="F27" s="475"/>
      <c r="G27" s="475"/>
      <c r="H27" s="475"/>
      <c r="I27" s="475"/>
    </row>
    <row r="28" spans="2:15" x14ac:dyDescent="0.2">
      <c r="D28" s="476"/>
      <c r="E28" s="476"/>
      <c r="F28" s="476"/>
      <c r="G28" s="476"/>
      <c r="H28" s="476"/>
      <c r="I28" s="476"/>
      <c r="J28" s="476"/>
    </row>
    <row r="29" spans="2:15" x14ac:dyDescent="0.2">
      <c r="D29" s="476"/>
      <c r="E29" s="476"/>
      <c r="F29" s="476"/>
      <c r="G29" s="476"/>
      <c r="H29" s="476"/>
      <c r="I29" s="476"/>
      <c r="J29" s="476"/>
    </row>
    <row r="30" spans="2:15" x14ac:dyDescent="0.2">
      <c r="D30" s="476"/>
      <c r="E30" s="476"/>
      <c r="F30" s="476"/>
      <c r="G30" s="476"/>
      <c r="H30" s="476"/>
      <c r="I30" s="476"/>
      <c r="J30" s="476"/>
    </row>
    <row r="31" spans="2:15" x14ac:dyDescent="0.2">
      <c r="D31" s="476"/>
      <c r="E31" s="476"/>
      <c r="F31" s="476"/>
      <c r="G31" s="476"/>
      <c r="H31" s="476"/>
      <c r="I31" s="476"/>
      <c r="J31" s="476"/>
    </row>
    <row r="32" spans="2:15" x14ac:dyDescent="0.2">
      <c r="D32" s="476"/>
      <c r="E32" s="476"/>
      <c r="F32" s="476"/>
      <c r="G32" s="476"/>
      <c r="H32" s="476"/>
      <c r="I32" s="476"/>
      <c r="J32" s="476"/>
    </row>
    <row r="33" spans="4:10" x14ac:dyDescent="0.2">
      <c r="D33" s="476"/>
      <c r="E33" s="476"/>
      <c r="F33" s="476"/>
      <c r="G33" s="476"/>
      <c r="H33" s="476"/>
      <c r="I33" s="476"/>
      <c r="J33" s="476"/>
    </row>
    <row r="34" spans="4:10" x14ac:dyDescent="0.2">
      <c r="D34" s="476"/>
      <c r="E34" s="476"/>
      <c r="F34" s="476"/>
      <c r="G34" s="476"/>
      <c r="H34" s="476"/>
      <c r="I34" s="476"/>
      <c r="J34" s="476"/>
    </row>
    <row r="35" spans="4:10" x14ac:dyDescent="0.2">
      <c r="D35" s="476"/>
      <c r="E35" s="476"/>
      <c r="F35" s="476"/>
      <c r="G35" s="476"/>
      <c r="H35" s="476"/>
      <c r="I35" s="476"/>
      <c r="J35" s="476"/>
    </row>
    <row r="36" spans="4:10" x14ac:dyDescent="0.2">
      <c r="D36" s="476"/>
      <c r="E36" s="476"/>
      <c r="F36" s="476"/>
      <c r="G36" s="476"/>
      <c r="H36" s="476"/>
      <c r="I36" s="476"/>
      <c r="J36" s="476"/>
    </row>
    <row r="37" spans="4:10" x14ac:dyDescent="0.2">
      <c r="D37" s="476"/>
      <c r="E37" s="476"/>
      <c r="F37" s="476"/>
      <c r="G37" s="476"/>
      <c r="H37" s="476"/>
      <c r="I37" s="476"/>
      <c r="J37" s="476"/>
    </row>
    <row r="38" spans="4:10" x14ac:dyDescent="0.2">
      <c r="D38" s="476"/>
      <c r="E38" s="476"/>
      <c r="F38" s="476"/>
      <c r="G38" s="476"/>
      <c r="H38" s="476"/>
      <c r="I38" s="476"/>
      <c r="J38" s="476"/>
    </row>
    <row r="39" spans="4:10" x14ac:dyDescent="0.2">
      <c r="D39" s="476"/>
      <c r="E39" s="476"/>
      <c r="F39" s="476"/>
      <c r="G39" s="476"/>
      <c r="H39" s="476"/>
      <c r="I39" s="476"/>
      <c r="J39" s="476"/>
    </row>
    <row r="40" spans="4:10" x14ac:dyDescent="0.2">
      <c r="D40" s="476"/>
      <c r="E40" s="476"/>
      <c r="F40" s="476"/>
      <c r="G40" s="476"/>
      <c r="H40" s="476"/>
      <c r="I40" s="476"/>
      <c r="J40" s="476"/>
    </row>
    <row r="41" spans="4:10" x14ac:dyDescent="0.2">
      <c r="D41" s="476"/>
      <c r="E41" s="476"/>
      <c r="F41" s="476"/>
      <c r="G41" s="476"/>
      <c r="H41" s="476"/>
      <c r="I41" s="476"/>
      <c r="J41" s="476"/>
    </row>
    <row r="42" spans="4:10" x14ac:dyDescent="0.2">
      <c r="D42" s="476"/>
      <c r="E42" s="476"/>
      <c r="F42" s="476"/>
      <c r="G42" s="476"/>
      <c r="H42" s="476"/>
      <c r="I42" s="476"/>
      <c r="J42" s="476"/>
    </row>
    <row r="43" spans="4:10" x14ac:dyDescent="0.2">
      <c r="D43" s="476"/>
      <c r="E43" s="476"/>
      <c r="F43" s="476"/>
      <c r="G43" s="476"/>
      <c r="H43" s="476"/>
      <c r="I43" s="476"/>
      <c r="J43" s="476"/>
    </row>
    <row r="44" spans="4:10" x14ac:dyDescent="0.2">
      <c r="D44" s="476"/>
      <c r="E44" s="476"/>
      <c r="F44" s="476"/>
      <c r="G44" s="476"/>
      <c r="H44" s="476"/>
      <c r="I44" s="476"/>
      <c r="J44" s="476"/>
    </row>
    <row r="45" spans="4:10" x14ac:dyDescent="0.2">
      <c r="D45" s="476"/>
      <c r="E45" s="476"/>
      <c r="F45" s="476"/>
      <c r="G45" s="476"/>
      <c r="H45" s="476"/>
      <c r="I45" s="476"/>
      <c r="J45" s="476"/>
    </row>
    <row r="46" spans="4:10" x14ac:dyDescent="0.2">
      <c r="D46" s="476"/>
      <c r="E46" s="476"/>
      <c r="F46" s="476"/>
      <c r="G46" s="476"/>
      <c r="H46" s="476"/>
      <c r="I46" s="476"/>
      <c r="J46" s="476"/>
    </row>
    <row r="47" spans="4:10" x14ac:dyDescent="0.2">
      <c r="D47" s="476"/>
      <c r="E47" s="476"/>
      <c r="F47" s="476"/>
      <c r="G47" s="476"/>
      <c r="H47" s="476"/>
      <c r="I47" s="476"/>
      <c r="J47" s="476"/>
    </row>
    <row r="48" spans="4:10" x14ac:dyDescent="0.2">
      <c r="D48" s="476"/>
      <c r="E48" s="476"/>
      <c r="F48" s="476"/>
      <c r="G48" s="476"/>
      <c r="H48" s="476"/>
      <c r="I48" s="476"/>
      <c r="J48" s="476"/>
    </row>
    <row r="49" spans="4:10" x14ac:dyDescent="0.2">
      <c r="D49" s="476"/>
      <c r="E49" s="476"/>
      <c r="F49" s="476"/>
      <c r="G49" s="476"/>
      <c r="H49" s="476"/>
      <c r="I49" s="476"/>
      <c r="J49" s="476"/>
    </row>
    <row r="50" spans="4:10" x14ac:dyDescent="0.2">
      <c r="D50" s="476"/>
      <c r="E50" s="476"/>
      <c r="F50" s="476"/>
      <c r="G50" s="476"/>
      <c r="H50" s="476"/>
      <c r="I50" s="476"/>
      <c r="J50" s="476"/>
    </row>
    <row r="51" spans="4:10" x14ac:dyDescent="0.2">
      <c r="D51" s="476"/>
      <c r="E51" s="476"/>
      <c r="F51" s="476"/>
      <c r="G51" s="476"/>
      <c r="H51" s="476"/>
      <c r="I51" s="476"/>
      <c r="J51" s="476"/>
    </row>
    <row r="52" spans="4:10" x14ac:dyDescent="0.2">
      <c r="D52" s="476"/>
      <c r="E52" s="476"/>
      <c r="F52" s="476"/>
      <c r="G52" s="476"/>
      <c r="H52" s="476"/>
      <c r="I52" s="476"/>
      <c r="J52" s="476"/>
    </row>
    <row r="53" spans="4:10" x14ac:dyDescent="0.2">
      <c r="D53" s="476"/>
      <c r="E53" s="476"/>
      <c r="F53" s="476"/>
      <c r="G53" s="476"/>
      <c r="H53" s="476"/>
      <c r="I53" s="476"/>
      <c r="J53" s="476"/>
    </row>
    <row r="54" spans="4:10" x14ac:dyDescent="0.2">
      <c r="D54" s="476"/>
      <c r="E54" s="476"/>
      <c r="F54" s="476"/>
      <c r="G54" s="476"/>
      <c r="H54" s="476"/>
      <c r="I54" s="476"/>
      <c r="J54" s="476"/>
    </row>
    <row r="55" spans="4:10" x14ac:dyDescent="0.2">
      <c r="D55" s="476"/>
      <c r="E55" s="476"/>
      <c r="F55" s="476"/>
      <c r="G55" s="476"/>
      <c r="H55" s="476"/>
      <c r="I55" s="476"/>
      <c r="J55" s="476"/>
    </row>
    <row r="56" spans="4:10" x14ac:dyDescent="0.2">
      <c r="D56" s="476"/>
      <c r="E56" s="476"/>
      <c r="F56" s="476"/>
      <c r="G56" s="476"/>
      <c r="H56" s="476"/>
      <c r="I56" s="476"/>
      <c r="J56" s="476"/>
    </row>
    <row r="57" spans="4:10" x14ac:dyDescent="0.2">
      <c r="D57" s="476"/>
      <c r="E57" s="476"/>
      <c r="F57" s="476"/>
      <c r="G57" s="476"/>
      <c r="H57" s="476"/>
      <c r="I57" s="476"/>
      <c r="J57" s="476"/>
    </row>
    <row r="58" spans="4:10" x14ac:dyDescent="0.2">
      <c r="D58" s="476"/>
      <c r="E58" s="476"/>
      <c r="F58" s="476"/>
      <c r="G58" s="476"/>
      <c r="H58" s="476"/>
      <c r="I58" s="476"/>
      <c r="J58" s="476"/>
    </row>
    <row r="59" spans="4:10" x14ac:dyDescent="0.2">
      <c r="D59" s="476"/>
      <c r="E59" s="476"/>
      <c r="F59" s="476"/>
      <c r="G59" s="476"/>
      <c r="H59" s="476"/>
      <c r="I59" s="476"/>
      <c r="J59" s="476"/>
    </row>
    <row r="60" spans="4:10" x14ac:dyDescent="0.2">
      <c r="D60" s="476"/>
      <c r="E60" s="476"/>
      <c r="F60" s="476"/>
      <c r="G60" s="476"/>
      <c r="H60" s="476"/>
      <c r="I60" s="476"/>
      <c r="J60" s="476"/>
    </row>
    <row r="61" spans="4:10" x14ac:dyDescent="0.2">
      <c r="D61" s="476"/>
      <c r="E61" s="476"/>
      <c r="F61" s="476"/>
      <c r="G61" s="476"/>
      <c r="H61" s="476"/>
      <c r="I61" s="476"/>
      <c r="J61" s="476"/>
    </row>
    <row r="62" spans="4:10" x14ac:dyDescent="0.2">
      <c r="D62" s="476"/>
      <c r="E62" s="476"/>
      <c r="F62" s="476"/>
      <c r="G62" s="476"/>
      <c r="H62" s="476"/>
      <c r="I62" s="476"/>
      <c r="J62" s="476"/>
    </row>
    <row r="63" spans="4:10" x14ac:dyDescent="0.2">
      <c r="D63" s="476"/>
      <c r="E63" s="476"/>
      <c r="F63" s="476"/>
      <c r="G63" s="476"/>
      <c r="H63" s="476"/>
      <c r="I63" s="476"/>
      <c r="J63" s="476"/>
    </row>
    <row r="64" spans="4:10" x14ac:dyDescent="0.2">
      <c r="D64" s="476"/>
      <c r="E64" s="476"/>
      <c r="F64" s="476"/>
      <c r="G64" s="476"/>
      <c r="H64" s="476"/>
      <c r="I64" s="476"/>
      <c r="J64" s="476"/>
    </row>
    <row r="65" spans="4:10" x14ac:dyDescent="0.2">
      <c r="D65" s="476"/>
      <c r="E65" s="476"/>
      <c r="F65" s="476"/>
      <c r="G65" s="476"/>
      <c r="H65" s="476"/>
      <c r="I65" s="476"/>
      <c r="J65" s="476"/>
    </row>
    <row r="66" spans="4:10" x14ac:dyDescent="0.2">
      <c r="D66" s="476"/>
      <c r="E66" s="476"/>
      <c r="F66" s="476"/>
      <c r="G66" s="476"/>
      <c r="H66" s="476"/>
      <c r="I66" s="476"/>
      <c r="J66" s="476"/>
    </row>
    <row r="67" spans="4:10" x14ac:dyDescent="0.2">
      <c r="D67" s="476"/>
      <c r="E67" s="476"/>
      <c r="F67" s="476"/>
      <c r="G67" s="476"/>
      <c r="H67" s="476"/>
      <c r="I67" s="476"/>
      <c r="J67" s="476"/>
    </row>
    <row r="68" spans="4:10" x14ac:dyDescent="0.2">
      <c r="D68" s="476"/>
      <c r="E68" s="476"/>
      <c r="F68" s="476"/>
      <c r="G68" s="476"/>
      <c r="H68" s="476"/>
      <c r="I68" s="476"/>
      <c r="J68" s="476"/>
    </row>
    <row r="69" spans="4:10" x14ac:dyDescent="0.2">
      <c r="D69" s="476"/>
      <c r="E69" s="476"/>
      <c r="F69" s="476"/>
      <c r="G69" s="476"/>
      <c r="H69" s="476"/>
      <c r="I69" s="476"/>
      <c r="J69" s="476"/>
    </row>
    <row r="70" spans="4:10" x14ac:dyDescent="0.2">
      <c r="D70" s="476"/>
      <c r="E70" s="476"/>
      <c r="F70" s="476"/>
      <c r="G70" s="476"/>
      <c r="H70" s="476"/>
      <c r="I70" s="476"/>
      <c r="J70" s="476"/>
    </row>
    <row r="71" spans="4:10" x14ac:dyDescent="0.2">
      <c r="D71" s="476"/>
      <c r="E71" s="476"/>
      <c r="F71" s="476"/>
      <c r="G71" s="476"/>
      <c r="H71" s="476"/>
      <c r="I71" s="476"/>
      <c r="J71" s="476"/>
    </row>
    <row r="72" spans="4:10" x14ac:dyDescent="0.2">
      <c r="D72" s="476"/>
      <c r="E72" s="476"/>
      <c r="F72" s="476"/>
      <c r="G72" s="476"/>
      <c r="H72" s="476"/>
      <c r="I72" s="476"/>
      <c r="J72" s="476"/>
    </row>
    <row r="73" spans="4:10" x14ac:dyDescent="0.2">
      <c r="D73" s="476"/>
      <c r="E73" s="476"/>
      <c r="F73" s="476"/>
      <c r="G73" s="476"/>
      <c r="H73" s="476"/>
      <c r="I73" s="476"/>
      <c r="J73" s="476"/>
    </row>
    <row r="74" spans="4:10" x14ac:dyDescent="0.2">
      <c r="D74" s="476"/>
      <c r="E74" s="476"/>
      <c r="F74" s="476"/>
      <c r="G74" s="476"/>
      <c r="H74" s="476"/>
      <c r="I74" s="476"/>
      <c r="J74" s="476"/>
    </row>
    <row r="75" spans="4:10" x14ac:dyDescent="0.2">
      <c r="D75" s="476"/>
      <c r="E75" s="476"/>
      <c r="F75" s="476"/>
      <c r="G75" s="476"/>
      <c r="H75" s="476"/>
      <c r="I75" s="476"/>
      <c r="J75" s="476"/>
    </row>
    <row r="76" spans="4:10" x14ac:dyDescent="0.2">
      <c r="D76" s="476"/>
      <c r="E76" s="476"/>
      <c r="F76" s="476"/>
      <c r="G76" s="476"/>
      <c r="H76" s="476"/>
      <c r="I76" s="476"/>
      <c r="J76" s="476"/>
    </row>
    <row r="77" spans="4:10" x14ac:dyDescent="0.2">
      <c r="D77" s="476"/>
      <c r="E77" s="476"/>
      <c r="F77" s="476"/>
      <c r="G77" s="476"/>
      <c r="H77" s="476"/>
      <c r="I77" s="476"/>
      <c r="J77" s="476"/>
    </row>
    <row r="78" spans="4:10" x14ac:dyDescent="0.2">
      <c r="D78" s="476"/>
      <c r="E78" s="476"/>
      <c r="F78" s="476"/>
      <c r="G78" s="476"/>
      <c r="H78" s="476"/>
      <c r="I78" s="476"/>
      <c r="J78" s="476"/>
    </row>
    <row r="79" spans="4:10" x14ac:dyDescent="0.2">
      <c r="D79" s="476"/>
      <c r="E79" s="476"/>
      <c r="F79" s="476"/>
      <c r="G79" s="476"/>
      <c r="H79" s="476"/>
      <c r="I79" s="476"/>
      <c r="J79" s="476"/>
    </row>
    <row r="80" spans="4:10" x14ac:dyDescent="0.2">
      <c r="D80" s="476"/>
      <c r="E80" s="476"/>
      <c r="F80" s="476"/>
      <c r="G80" s="476"/>
      <c r="H80" s="476"/>
      <c r="I80" s="476"/>
      <c r="J80" s="476"/>
    </row>
    <row r="81" spans="4:10" x14ac:dyDescent="0.2">
      <c r="D81" s="476"/>
      <c r="E81" s="476"/>
      <c r="F81" s="476"/>
      <c r="G81" s="476"/>
      <c r="H81" s="476"/>
      <c r="I81" s="476"/>
      <c r="J81" s="476"/>
    </row>
    <row r="82" spans="4:10" x14ac:dyDescent="0.2">
      <c r="D82" s="476"/>
      <c r="E82" s="476"/>
      <c r="F82" s="476"/>
      <c r="G82" s="476"/>
      <c r="H82" s="476"/>
      <c r="I82" s="476"/>
      <c r="J82" s="476"/>
    </row>
    <row r="83" spans="4:10" x14ac:dyDescent="0.2">
      <c r="D83" s="476"/>
      <c r="E83" s="476"/>
      <c r="F83" s="476"/>
      <c r="G83" s="476"/>
      <c r="H83" s="476"/>
      <c r="I83" s="476"/>
      <c r="J83" s="476"/>
    </row>
    <row r="84" spans="4:10" x14ac:dyDescent="0.2">
      <c r="D84" s="476"/>
      <c r="E84" s="476"/>
      <c r="F84" s="476"/>
      <c r="G84" s="476"/>
      <c r="H84" s="476"/>
      <c r="I84" s="476"/>
      <c r="J84" s="476"/>
    </row>
    <row r="85" spans="4:10" x14ac:dyDescent="0.2">
      <c r="D85" s="476"/>
      <c r="E85" s="476"/>
      <c r="F85" s="476"/>
      <c r="G85" s="476"/>
      <c r="H85" s="476"/>
      <c r="I85" s="476"/>
      <c r="J85" s="476"/>
    </row>
    <row r="86" spans="4:10" x14ac:dyDescent="0.2">
      <c r="D86" s="476"/>
      <c r="E86" s="476"/>
      <c r="F86" s="476"/>
      <c r="G86" s="476"/>
      <c r="H86" s="476"/>
      <c r="I86" s="476"/>
      <c r="J86" s="476"/>
    </row>
    <row r="87" spans="4:10" x14ac:dyDescent="0.2">
      <c r="D87" s="476"/>
      <c r="E87" s="476"/>
      <c r="F87" s="476"/>
      <c r="G87" s="476"/>
      <c r="H87" s="476"/>
      <c r="I87" s="476"/>
      <c r="J87" s="476"/>
    </row>
    <row r="88" spans="4:10" x14ac:dyDescent="0.2">
      <c r="D88" s="476"/>
      <c r="E88" s="476"/>
      <c r="F88" s="476"/>
      <c r="G88" s="476"/>
      <c r="H88" s="476"/>
      <c r="I88" s="476"/>
      <c r="J88" s="476"/>
    </row>
    <row r="89" spans="4:10" x14ac:dyDescent="0.2">
      <c r="D89" s="476"/>
      <c r="E89" s="476"/>
      <c r="F89" s="476"/>
      <c r="G89" s="476"/>
      <c r="H89" s="476"/>
      <c r="I89" s="476"/>
      <c r="J89" s="476"/>
    </row>
    <row r="90" spans="4:10" x14ac:dyDescent="0.2">
      <c r="D90" s="476"/>
      <c r="E90" s="476"/>
      <c r="F90" s="476"/>
      <c r="G90" s="476"/>
      <c r="H90" s="476"/>
      <c r="I90" s="476"/>
      <c r="J90" s="476"/>
    </row>
    <row r="91" spans="4:10" x14ac:dyDescent="0.2">
      <c r="D91" s="476"/>
      <c r="E91" s="476"/>
      <c r="F91" s="476"/>
      <c r="G91" s="476"/>
      <c r="H91" s="476"/>
      <c r="I91" s="476"/>
      <c r="J91" s="476"/>
    </row>
    <row r="92" spans="4:10" x14ac:dyDescent="0.2">
      <c r="D92" s="476"/>
      <c r="E92" s="476"/>
      <c r="F92" s="476"/>
      <c r="G92" s="476"/>
      <c r="H92" s="476"/>
      <c r="I92" s="476"/>
      <c r="J92" s="476"/>
    </row>
    <row r="93" spans="4:10" x14ac:dyDescent="0.2">
      <c r="D93" s="476"/>
      <c r="E93" s="476"/>
      <c r="F93" s="476"/>
      <c r="G93" s="476"/>
      <c r="H93" s="476"/>
      <c r="I93" s="476"/>
      <c r="J93" s="476"/>
    </row>
    <row r="94" spans="4:10" x14ac:dyDescent="0.2">
      <c r="D94" s="476"/>
      <c r="E94" s="476"/>
      <c r="F94" s="476"/>
      <c r="G94" s="476"/>
      <c r="H94" s="476"/>
      <c r="I94" s="476"/>
      <c r="J94" s="476"/>
    </row>
    <row r="95" spans="4:10" x14ac:dyDescent="0.2">
      <c r="D95" s="476"/>
      <c r="E95" s="476"/>
      <c r="F95" s="476"/>
      <c r="G95" s="476"/>
      <c r="H95" s="476"/>
      <c r="I95" s="476"/>
      <c r="J95" s="476"/>
    </row>
    <row r="96" spans="4:10" x14ac:dyDescent="0.2">
      <c r="D96" s="476"/>
      <c r="E96" s="476"/>
      <c r="F96" s="476"/>
      <c r="G96" s="476"/>
      <c r="H96" s="476"/>
      <c r="I96" s="476"/>
      <c r="J96" s="476"/>
    </row>
    <row r="97" spans="4:10" x14ac:dyDescent="0.2">
      <c r="D97" s="476"/>
      <c r="E97" s="476"/>
      <c r="F97" s="476"/>
      <c r="G97" s="476"/>
      <c r="H97" s="476"/>
      <c r="I97" s="476"/>
      <c r="J97" s="476"/>
    </row>
    <row r="98" spans="4:10" x14ac:dyDescent="0.2">
      <c r="D98" s="476"/>
      <c r="E98" s="476"/>
      <c r="F98" s="476"/>
      <c r="G98" s="476"/>
      <c r="H98" s="476"/>
      <c r="I98" s="476"/>
      <c r="J98" s="476"/>
    </row>
    <row r="99" spans="4:10" x14ac:dyDescent="0.2">
      <c r="D99" s="476"/>
      <c r="E99" s="476"/>
      <c r="F99" s="476"/>
      <c r="G99" s="476"/>
      <c r="H99" s="476"/>
      <c r="I99" s="476"/>
      <c r="J99" s="476"/>
    </row>
    <row r="100" spans="4:10" x14ac:dyDescent="0.2">
      <c r="D100" s="476"/>
      <c r="E100" s="476"/>
      <c r="F100" s="476"/>
      <c r="G100" s="476"/>
      <c r="H100" s="476"/>
      <c r="I100" s="476"/>
      <c r="J100" s="476"/>
    </row>
    <row r="101" spans="4:10" x14ac:dyDescent="0.2">
      <c r="D101" s="476"/>
      <c r="E101" s="476"/>
      <c r="F101" s="476"/>
      <c r="G101" s="476"/>
      <c r="H101" s="476"/>
      <c r="I101" s="476"/>
      <c r="J101" s="476"/>
    </row>
    <row r="102" spans="4:10" x14ac:dyDescent="0.2">
      <c r="D102" s="476"/>
      <c r="E102" s="476"/>
      <c r="F102" s="476"/>
      <c r="G102" s="476"/>
      <c r="H102" s="476"/>
      <c r="I102" s="476"/>
      <c r="J102" s="476"/>
    </row>
    <row r="103" spans="4:10" x14ac:dyDescent="0.2">
      <c r="D103" s="476"/>
      <c r="E103" s="476"/>
      <c r="F103" s="476"/>
      <c r="G103" s="476"/>
      <c r="H103" s="476"/>
      <c r="I103" s="476"/>
      <c r="J103" s="476"/>
    </row>
    <row r="104" spans="4:10" x14ac:dyDescent="0.2">
      <c r="D104" s="476"/>
      <c r="E104" s="476"/>
      <c r="F104" s="476"/>
      <c r="G104" s="476"/>
      <c r="H104" s="476"/>
      <c r="I104" s="476"/>
      <c r="J104" s="476"/>
    </row>
    <row r="105" spans="4:10" x14ac:dyDescent="0.2">
      <c r="D105" s="476"/>
      <c r="E105" s="476"/>
      <c r="F105" s="476"/>
      <c r="G105" s="476"/>
      <c r="H105" s="476"/>
      <c r="I105" s="476"/>
      <c r="J105" s="476"/>
    </row>
    <row r="106" spans="4:10" x14ac:dyDescent="0.2">
      <c r="D106" s="476"/>
      <c r="E106" s="476"/>
      <c r="F106" s="476"/>
      <c r="G106" s="476"/>
      <c r="H106" s="476"/>
      <c r="I106" s="476"/>
      <c r="J106" s="476"/>
    </row>
    <row r="107" spans="4:10" x14ac:dyDescent="0.2">
      <c r="D107" s="476"/>
      <c r="E107" s="476"/>
      <c r="F107" s="476"/>
      <c r="G107" s="476"/>
      <c r="H107" s="476"/>
      <c r="I107" s="476"/>
      <c r="J107" s="476"/>
    </row>
    <row r="108" spans="4:10" x14ac:dyDescent="0.2">
      <c r="D108" s="476"/>
      <c r="E108" s="476"/>
      <c r="F108" s="476"/>
      <c r="G108" s="476"/>
      <c r="H108" s="476"/>
      <c r="I108" s="476"/>
      <c r="J108" s="476"/>
    </row>
    <row r="109" spans="4:10" x14ac:dyDescent="0.2">
      <c r="D109" s="476"/>
      <c r="E109" s="476"/>
      <c r="F109" s="476"/>
      <c r="G109" s="476"/>
      <c r="H109" s="476"/>
      <c r="I109" s="476"/>
      <c r="J109" s="476"/>
    </row>
    <row r="110" spans="4:10" x14ac:dyDescent="0.2">
      <c r="D110" s="476"/>
      <c r="E110" s="476"/>
      <c r="F110" s="476"/>
      <c r="G110" s="476"/>
      <c r="H110" s="476"/>
      <c r="I110" s="476"/>
      <c r="J110" s="476"/>
    </row>
    <row r="111" spans="4:10" x14ac:dyDescent="0.2">
      <c r="D111" s="476"/>
      <c r="E111" s="476"/>
      <c r="F111" s="476"/>
      <c r="G111" s="476"/>
      <c r="H111" s="476"/>
      <c r="I111" s="476"/>
      <c r="J111" s="476"/>
    </row>
    <row r="112" spans="4:10" x14ac:dyDescent="0.2">
      <c r="D112" s="476"/>
      <c r="E112" s="476"/>
      <c r="F112" s="476"/>
      <c r="G112" s="476"/>
      <c r="H112" s="476"/>
      <c r="I112" s="476"/>
      <c r="J112" s="476"/>
    </row>
    <row r="113" spans="4:10" x14ac:dyDescent="0.2">
      <c r="D113" s="476"/>
      <c r="E113" s="476"/>
      <c r="F113" s="476"/>
      <c r="G113" s="476"/>
      <c r="H113" s="476"/>
      <c r="I113" s="476"/>
      <c r="J113" s="476"/>
    </row>
    <row r="114" spans="4:10" x14ac:dyDescent="0.2">
      <c r="D114" s="476"/>
      <c r="E114" s="476"/>
      <c r="F114" s="476"/>
      <c r="G114" s="476"/>
      <c r="H114" s="476"/>
      <c r="I114" s="476"/>
      <c r="J114" s="476"/>
    </row>
    <row r="115" spans="4:10" x14ac:dyDescent="0.2">
      <c r="D115" s="476"/>
      <c r="E115" s="476"/>
      <c r="F115" s="476"/>
      <c r="G115" s="476"/>
      <c r="H115" s="476"/>
      <c r="I115" s="476"/>
      <c r="J115" s="476"/>
    </row>
    <row r="116" spans="4:10" x14ac:dyDescent="0.2">
      <c r="D116" s="476"/>
      <c r="E116" s="476"/>
      <c r="F116" s="476"/>
      <c r="G116" s="476"/>
      <c r="H116" s="476"/>
      <c r="I116" s="476"/>
      <c r="J116" s="476"/>
    </row>
    <row r="117" spans="4:10" x14ac:dyDescent="0.2">
      <c r="D117" s="476"/>
      <c r="E117" s="476"/>
      <c r="F117" s="476"/>
      <c r="G117" s="476"/>
      <c r="H117" s="476"/>
      <c r="I117" s="476"/>
      <c r="J117" s="476"/>
    </row>
    <row r="118" spans="4:10" x14ac:dyDescent="0.2">
      <c r="D118" s="476"/>
      <c r="E118" s="476"/>
      <c r="F118" s="476"/>
      <c r="G118" s="476"/>
      <c r="H118" s="476"/>
      <c r="I118" s="476"/>
      <c r="J118" s="476"/>
    </row>
    <row r="119" spans="4:10" x14ac:dyDescent="0.2">
      <c r="D119" s="476"/>
      <c r="E119" s="476"/>
      <c r="F119" s="476"/>
      <c r="G119" s="476"/>
      <c r="H119" s="476"/>
      <c r="I119" s="476"/>
      <c r="J119" s="476"/>
    </row>
    <row r="120" spans="4:10" x14ac:dyDescent="0.2">
      <c r="D120" s="476"/>
      <c r="E120" s="476"/>
      <c r="F120" s="476"/>
      <c r="G120" s="476"/>
      <c r="H120" s="476"/>
      <c r="I120" s="476"/>
      <c r="J120" s="476"/>
    </row>
    <row r="121" spans="4:10" x14ac:dyDescent="0.2">
      <c r="D121" s="476"/>
      <c r="E121" s="476"/>
      <c r="F121" s="476"/>
      <c r="G121" s="476"/>
      <c r="H121" s="476"/>
      <c r="I121" s="476"/>
      <c r="J121" s="476"/>
    </row>
    <row r="122" spans="4:10" x14ac:dyDescent="0.2">
      <c r="D122" s="476"/>
      <c r="E122" s="476"/>
      <c r="F122" s="476"/>
      <c r="G122" s="476"/>
      <c r="H122" s="476"/>
      <c r="I122" s="476"/>
      <c r="J122" s="476"/>
    </row>
    <row r="123" spans="4:10" x14ac:dyDescent="0.2">
      <c r="D123" s="476"/>
      <c r="E123" s="476"/>
      <c r="F123" s="476"/>
      <c r="G123" s="476"/>
      <c r="H123" s="476"/>
      <c r="I123" s="476"/>
      <c r="J123" s="476"/>
    </row>
    <row r="124" spans="4:10" x14ac:dyDescent="0.2">
      <c r="D124" s="476"/>
      <c r="E124" s="476"/>
      <c r="F124" s="476"/>
      <c r="G124" s="476"/>
      <c r="H124" s="476"/>
      <c r="I124" s="476"/>
      <c r="J124" s="476"/>
    </row>
    <row r="125" spans="4:10" x14ac:dyDescent="0.2">
      <c r="D125" s="476"/>
      <c r="E125" s="476"/>
      <c r="F125" s="476"/>
      <c r="G125" s="476"/>
      <c r="H125" s="476"/>
      <c r="I125" s="476"/>
      <c r="J125" s="476"/>
    </row>
    <row r="126" spans="4:10" x14ac:dyDescent="0.2">
      <c r="D126" s="476"/>
      <c r="E126" s="476"/>
      <c r="F126" s="476"/>
      <c r="G126" s="476"/>
      <c r="H126" s="476"/>
      <c r="I126" s="476"/>
      <c r="J126" s="476"/>
    </row>
    <row r="127" spans="4:10" x14ac:dyDescent="0.2">
      <c r="D127" s="476"/>
      <c r="E127" s="476"/>
      <c r="F127" s="476"/>
      <c r="G127" s="476"/>
      <c r="H127" s="476"/>
      <c r="I127" s="476"/>
      <c r="J127" s="476"/>
    </row>
    <row r="128" spans="4:10" x14ac:dyDescent="0.2">
      <c r="D128" s="476"/>
      <c r="E128" s="476"/>
      <c r="F128" s="476"/>
      <c r="G128" s="476"/>
      <c r="H128" s="476"/>
      <c r="I128" s="476"/>
      <c r="J128" s="476"/>
    </row>
    <row r="129" spans="4:10" x14ac:dyDescent="0.2">
      <c r="D129" s="476"/>
      <c r="E129" s="476"/>
      <c r="F129" s="476"/>
      <c r="G129" s="476"/>
      <c r="H129" s="476"/>
      <c r="I129" s="476"/>
      <c r="J129" s="476"/>
    </row>
    <row r="130" spans="4:10" x14ac:dyDescent="0.2">
      <c r="D130" s="476"/>
      <c r="E130" s="476"/>
      <c r="F130" s="476"/>
      <c r="G130" s="476"/>
      <c r="H130" s="476"/>
      <c r="I130" s="476"/>
      <c r="J130" s="476"/>
    </row>
    <row r="131" spans="4:10" x14ac:dyDescent="0.2">
      <c r="D131" s="476"/>
      <c r="E131" s="476"/>
      <c r="F131" s="476"/>
      <c r="G131" s="476"/>
      <c r="H131" s="476"/>
      <c r="I131" s="476"/>
      <c r="J131" s="476"/>
    </row>
    <row r="132" spans="4:10" x14ac:dyDescent="0.2">
      <c r="D132" s="476"/>
      <c r="E132" s="476"/>
      <c r="F132" s="476"/>
      <c r="G132" s="476"/>
      <c r="H132" s="476"/>
      <c r="I132" s="476"/>
      <c r="J132" s="476"/>
    </row>
    <row r="133" spans="4:10" x14ac:dyDescent="0.2">
      <c r="D133" s="476"/>
      <c r="E133" s="476"/>
      <c r="F133" s="476"/>
      <c r="G133" s="476"/>
      <c r="H133" s="476"/>
      <c r="I133" s="476"/>
      <c r="J133" s="476"/>
    </row>
    <row r="134" spans="4:10" x14ac:dyDescent="0.2">
      <c r="D134" s="476"/>
      <c r="E134" s="476"/>
      <c r="F134" s="476"/>
      <c r="G134" s="476"/>
      <c r="H134" s="476"/>
      <c r="I134" s="476"/>
      <c r="J134" s="476"/>
    </row>
    <row r="135" spans="4:10" x14ac:dyDescent="0.2">
      <c r="D135" s="476"/>
      <c r="E135" s="476"/>
      <c r="F135" s="476"/>
      <c r="G135" s="476"/>
      <c r="H135" s="476"/>
      <c r="I135" s="476"/>
      <c r="J135" s="476"/>
    </row>
    <row r="136" spans="4:10" x14ac:dyDescent="0.2">
      <c r="D136" s="476"/>
      <c r="E136" s="476"/>
      <c r="F136" s="476"/>
      <c r="G136" s="476"/>
      <c r="H136" s="476"/>
      <c r="I136" s="476"/>
      <c r="J136" s="476"/>
    </row>
    <row r="137" spans="4:10" x14ac:dyDescent="0.2">
      <c r="D137" s="476"/>
      <c r="E137" s="476"/>
      <c r="F137" s="476"/>
      <c r="G137" s="476"/>
      <c r="H137" s="476"/>
      <c r="I137" s="476"/>
      <c r="J137" s="476"/>
    </row>
    <row r="138" spans="4:10" x14ac:dyDescent="0.2">
      <c r="D138" s="476"/>
      <c r="E138" s="476"/>
      <c r="F138" s="476"/>
      <c r="G138" s="476"/>
      <c r="H138" s="476"/>
      <c r="I138" s="476"/>
      <c r="J138" s="476"/>
    </row>
    <row r="139" spans="4:10" x14ac:dyDescent="0.2">
      <c r="D139" s="476"/>
      <c r="E139" s="476"/>
      <c r="F139" s="476"/>
      <c r="G139" s="476"/>
      <c r="H139" s="476"/>
      <c r="I139" s="476"/>
      <c r="J139" s="476"/>
    </row>
    <row r="140" spans="4:10" x14ac:dyDescent="0.2">
      <c r="D140" s="476"/>
      <c r="E140" s="476"/>
      <c r="F140" s="476"/>
      <c r="G140" s="476"/>
      <c r="H140" s="476"/>
      <c r="I140" s="476"/>
      <c r="J140" s="476"/>
    </row>
    <row r="141" spans="4:10" x14ac:dyDescent="0.2">
      <c r="D141" s="476"/>
      <c r="E141" s="476"/>
      <c r="F141" s="476"/>
      <c r="G141" s="476"/>
      <c r="H141" s="476"/>
      <c r="I141" s="476"/>
      <c r="J141" s="476"/>
    </row>
    <row r="142" spans="4:10" x14ac:dyDescent="0.2">
      <c r="D142" s="476"/>
      <c r="E142" s="476"/>
      <c r="F142" s="476"/>
      <c r="G142" s="476"/>
      <c r="H142" s="476"/>
      <c r="I142" s="476"/>
      <c r="J142" s="476"/>
    </row>
    <row r="143" spans="4:10" x14ac:dyDescent="0.2">
      <c r="D143" s="476"/>
      <c r="E143" s="476"/>
      <c r="F143" s="476"/>
      <c r="G143" s="476"/>
      <c r="H143" s="476"/>
      <c r="I143" s="476"/>
      <c r="J143" s="476"/>
    </row>
    <row r="144" spans="4:10" x14ac:dyDescent="0.2">
      <c r="D144" s="476"/>
      <c r="E144" s="476"/>
      <c r="F144" s="476"/>
      <c r="G144" s="476"/>
      <c r="H144" s="476"/>
      <c r="I144" s="476"/>
      <c r="J144" s="476"/>
    </row>
    <row r="145" spans="4:10" x14ac:dyDescent="0.2">
      <c r="D145" s="476"/>
      <c r="E145" s="476"/>
      <c r="F145" s="476"/>
      <c r="G145" s="476"/>
      <c r="H145" s="476"/>
      <c r="I145" s="476"/>
      <c r="J145" s="476"/>
    </row>
    <row r="146" spans="4:10" x14ac:dyDescent="0.2">
      <c r="D146" s="476"/>
      <c r="E146" s="476"/>
      <c r="F146" s="476"/>
      <c r="G146" s="476"/>
      <c r="H146" s="476"/>
      <c r="I146" s="476"/>
      <c r="J146" s="476"/>
    </row>
    <row r="147" spans="4:10" x14ac:dyDescent="0.2">
      <c r="D147" s="476"/>
      <c r="E147" s="476"/>
      <c r="F147" s="476"/>
      <c r="G147" s="476"/>
      <c r="H147" s="476"/>
      <c r="I147" s="476"/>
      <c r="J147" s="476"/>
    </row>
    <row r="148" spans="4:10" x14ac:dyDescent="0.2">
      <c r="D148" s="476"/>
      <c r="E148" s="476"/>
      <c r="F148" s="476"/>
      <c r="G148" s="476"/>
      <c r="H148" s="476"/>
      <c r="I148" s="476"/>
      <c r="J148" s="476"/>
    </row>
    <row r="149" spans="4:10" x14ac:dyDescent="0.2">
      <c r="D149" s="476"/>
      <c r="E149" s="476"/>
      <c r="F149" s="476"/>
      <c r="G149" s="476"/>
      <c r="H149" s="476"/>
      <c r="I149" s="476"/>
      <c r="J149" s="476"/>
    </row>
    <row r="150" spans="4:10" x14ac:dyDescent="0.2">
      <c r="D150" s="476"/>
      <c r="E150" s="476"/>
      <c r="F150" s="476"/>
      <c r="G150" s="476"/>
      <c r="H150" s="476"/>
      <c r="I150" s="476"/>
      <c r="J150" s="476"/>
    </row>
    <row r="151" spans="4:10" x14ac:dyDescent="0.2">
      <c r="D151" s="476"/>
      <c r="E151" s="476"/>
      <c r="F151" s="476"/>
      <c r="G151" s="476"/>
      <c r="H151" s="476"/>
      <c r="I151" s="476"/>
      <c r="J151" s="476"/>
    </row>
    <row r="152" spans="4:10" x14ac:dyDescent="0.2">
      <c r="D152" s="476"/>
      <c r="E152" s="476"/>
      <c r="F152" s="476"/>
      <c r="G152" s="476"/>
      <c r="H152" s="476"/>
      <c r="I152" s="476"/>
      <c r="J152" s="476"/>
    </row>
    <row r="153" spans="4:10" x14ac:dyDescent="0.2">
      <c r="D153" s="476"/>
      <c r="E153" s="476"/>
      <c r="F153" s="476"/>
      <c r="G153" s="476"/>
      <c r="H153" s="476"/>
      <c r="I153" s="476"/>
      <c r="J153" s="476"/>
    </row>
    <row r="154" spans="4:10" x14ac:dyDescent="0.2">
      <c r="D154" s="476"/>
      <c r="E154" s="476"/>
      <c r="F154" s="476"/>
      <c r="G154" s="476"/>
      <c r="H154" s="476"/>
      <c r="I154" s="476"/>
      <c r="J154" s="476"/>
    </row>
    <row r="155" spans="4:10" x14ac:dyDescent="0.2">
      <c r="D155" s="476"/>
      <c r="E155" s="476"/>
      <c r="F155" s="476"/>
      <c r="G155" s="476"/>
      <c r="H155" s="476"/>
      <c r="I155" s="476"/>
      <c r="J155" s="476"/>
    </row>
    <row r="156" spans="4:10" x14ac:dyDescent="0.2">
      <c r="D156" s="476"/>
      <c r="E156" s="476"/>
      <c r="F156" s="476"/>
      <c r="G156" s="476"/>
      <c r="H156" s="476"/>
      <c r="I156" s="476"/>
      <c r="J156" s="476"/>
    </row>
    <row r="157" spans="4:10" x14ac:dyDescent="0.2">
      <c r="D157" s="476"/>
      <c r="E157" s="476"/>
      <c r="F157" s="476"/>
      <c r="G157" s="476"/>
      <c r="H157" s="476"/>
      <c r="I157" s="476"/>
      <c r="J157" s="476"/>
    </row>
    <row r="158" spans="4:10" x14ac:dyDescent="0.2">
      <c r="D158" s="476"/>
      <c r="E158" s="476"/>
      <c r="F158" s="476"/>
      <c r="G158" s="476"/>
      <c r="H158" s="476"/>
      <c r="I158" s="476"/>
      <c r="J158" s="476"/>
    </row>
    <row r="159" spans="4:10" x14ac:dyDescent="0.2">
      <c r="D159" s="476"/>
      <c r="E159" s="476"/>
      <c r="F159" s="476"/>
      <c r="G159" s="476"/>
      <c r="H159" s="476"/>
      <c r="I159" s="476"/>
      <c r="J159" s="476"/>
    </row>
    <row r="160" spans="4:10" x14ac:dyDescent="0.2">
      <c r="D160" s="476"/>
      <c r="E160" s="476"/>
      <c r="F160" s="476"/>
      <c r="G160" s="476"/>
      <c r="H160" s="476"/>
      <c r="I160" s="476"/>
      <c r="J160" s="476"/>
    </row>
    <row r="161" spans="4:10" x14ac:dyDescent="0.2">
      <c r="D161" s="476"/>
      <c r="E161" s="476"/>
      <c r="F161" s="476"/>
      <c r="G161" s="476"/>
      <c r="H161" s="476"/>
      <c r="I161" s="476"/>
      <c r="J161" s="476"/>
    </row>
    <row r="162" spans="4:10" x14ac:dyDescent="0.2">
      <c r="D162" s="476"/>
      <c r="E162" s="476"/>
      <c r="F162" s="476"/>
      <c r="G162" s="476"/>
      <c r="H162" s="476"/>
      <c r="I162" s="476"/>
      <c r="J162" s="476"/>
    </row>
    <row r="163" spans="4:10" x14ac:dyDescent="0.2">
      <c r="D163" s="476"/>
      <c r="E163" s="476"/>
      <c r="F163" s="476"/>
      <c r="G163" s="476"/>
      <c r="H163" s="476"/>
      <c r="I163" s="476"/>
      <c r="J163" s="476"/>
    </row>
    <row r="164" spans="4:10" x14ac:dyDescent="0.2">
      <c r="D164" s="476"/>
      <c r="E164" s="476"/>
      <c r="F164" s="476"/>
      <c r="G164" s="476"/>
      <c r="H164" s="476"/>
      <c r="I164" s="476"/>
      <c r="J164" s="476"/>
    </row>
    <row r="165" spans="4:10" x14ac:dyDescent="0.2">
      <c r="D165" s="476"/>
      <c r="E165" s="476"/>
      <c r="F165" s="476"/>
      <c r="G165" s="476"/>
      <c r="H165" s="476"/>
      <c r="I165" s="476"/>
      <c r="J165" s="476"/>
    </row>
    <row r="166" spans="4:10" x14ac:dyDescent="0.2">
      <c r="D166" s="476"/>
      <c r="E166" s="476"/>
      <c r="F166" s="476"/>
      <c r="G166" s="476"/>
      <c r="H166" s="476"/>
      <c r="I166" s="476"/>
      <c r="J166" s="476"/>
    </row>
    <row r="167" spans="4:10" x14ac:dyDescent="0.2">
      <c r="D167" s="476"/>
      <c r="E167" s="476"/>
      <c r="F167" s="476"/>
      <c r="G167" s="476"/>
      <c r="H167" s="476"/>
      <c r="I167" s="476"/>
      <c r="J167" s="476"/>
    </row>
    <row r="168" spans="4:10" x14ac:dyDescent="0.2">
      <c r="D168" s="476"/>
      <c r="E168" s="476"/>
      <c r="F168" s="476"/>
      <c r="G168" s="476"/>
      <c r="H168" s="476"/>
      <c r="I168" s="476"/>
      <c r="J168" s="476"/>
    </row>
    <row r="169" spans="4:10" x14ac:dyDescent="0.2">
      <c r="D169" s="476"/>
      <c r="E169" s="476"/>
      <c r="F169" s="476"/>
      <c r="G169" s="476"/>
      <c r="H169" s="476"/>
      <c r="I169" s="476"/>
      <c r="J169" s="476"/>
    </row>
    <row r="170" spans="4:10" x14ac:dyDescent="0.2">
      <c r="D170" s="476"/>
      <c r="E170" s="476"/>
      <c r="F170" s="476"/>
      <c r="G170" s="476"/>
      <c r="H170" s="476"/>
      <c r="I170" s="476"/>
      <c r="J170" s="476"/>
    </row>
    <row r="171" spans="4:10" x14ac:dyDescent="0.2">
      <c r="D171" s="476"/>
      <c r="E171" s="476"/>
      <c r="F171" s="476"/>
      <c r="G171" s="476"/>
      <c r="H171" s="476"/>
      <c r="I171" s="476"/>
      <c r="J171" s="476"/>
    </row>
    <row r="172" spans="4:10" x14ac:dyDescent="0.2">
      <c r="D172" s="476"/>
      <c r="E172" s="476"/>
      <c r="F172" s="476"/>
      <c r="G172" s="476"/>
      <c r="H172" s="476"/>
      <c r="I172" s="476"/>
      <c r="J172" s="476"/>
    </row>
    <row r="173" spans="4:10" x14ac:dyDescent="0.2">
      <c r="D173" s="476"/>
      <c r="E173" s="476"/>
      <c r="F173" s="476"/>
      <c r="G173" s="476"/>
      <c r="H173" s="476"/>
      <c r="I173" s="476"/>
      <c r="J173" s="476"/>
    </row>
    <row r="174" spans="4:10" x14ac:dyDescent="0.2">
      <c r="D174" s="476"/>
      <c r="E174" s="476"/>
      <c r="F174" s="476"/>
      <c r="G174" s="476"/>
      <c r="H174" s="476"/>
      <c r="I174" s="476"/>
      <c r="J174" s="476"/>
    </row>
    <row r="175" spans="4:10" x14ac:dyDescent="0.2">
      <c r="D175" s="476"/>
      <c r="E175" s="476"/>
      <c r="F175" s="476"/>
      <c r="G175" s="476"/>
      <c r="H175" s="476"/>
      <c r="I175" s="476"/>
      <c r="J175" s="476"/>
    </row>
    <row r="176" spans="4:10" x14ac:dyDescent="0.2">
      <c r="D176" s="476"/>
      <c r="E176" s="476"/>
      <c r="F176" s="476"/>
      <c r="G176" s="476"/>
      <c r="H176" s="476"/>
      <c r="I176" s="476"/>
      <c r="J176" s="476"/>
    </row>
    <row r="177" spans="4:10" x14ac:dyDescent="0.2">
      <c r="D177" s="476"/>
      <c r="E177" s="476"/>
      <c r="F177" s="476"/>
      <c r="G177" s="476"/>
      <c r="H177" s="476"/>
      <c r="I177" s="476"/>
      <c r="J177" s="476"/>
    </row>
    <row r="178" spans="4:10" x14ac:dyDescent="0.2">
      <c r="D178" s="476"/>
      <c r="E178" s="476"/>
      <c r="F178" s="476"/>
      <c r="G178" s="476"/>
      <c r="H178" s="476"/>
      <c r="I178" s="476"/>
      <c r="J178" s="476"/>
    </row>
    <row r="179" spans="4:10" x14ac:dyDescent="0.2">
      <c r="D179" s="476"/>
      <c r="E179" s="476"/>
      <c r="F179" s="476"/>
      <c r="G179" s="476"/>
      <c r="H179" s="476"/>
      <c r="I179" s="476"/>
      <c r="J179" s="476"/>
    </row>
    <row r="180" spans="4:10" x14ac:dyDescent="0.2">
      <c r="D180" s="476"/>
      <c r="E180" s="476"/>
      <c r="F180" s="476"/>
      <c r="G180" s="476"/>
      <c r="H180" s="476"/>
      <c r="I180" s="476"/>
      <c r="J180" s="476"/>
    </row>
    <row r="181" spans="4:10" x14ac:dyDescent="0.2">
      <c r="D181" s="476"/>
      <c r="E181" s="476"/>
      <c r="F181" s="476"/>
      <c r="G181" s="476"/>
      <c r="H181" s="476"/>
      <c r="I181" s="476"/>
      <c r="J181" s="476"/>
    </row>
    <row r="182" spans="4:10" x14ac:dyDescent="0.2">
      <c r="D182" s="476"/>
      <c r="E182" s="476"/>
      <c r="F182" s="476"/>
      <c r="G182" s="476"/>
      <c r="H182" s="476"/>
      <c r="I182" s="476"/>
      <c r="J182" s="476"/>
    </row>
    <row r="183" spans="4:10" x14ac:dyDescent="0.2">
      <c r="D183" s="476"/>
      <c r="E183" s="476"/>
      <c r="F183" s="476"/>
      <c r="G183" s="476"/>
      <c r="H183" s="476"/>
      <c r="I183" s="476"/>
      <c r="J183" s="476"/>
    </row>
    <row r="184" spans="4:10" x14ac:dyDescent="0.2">
      <c r="D184" s="476"/>
      <c r="E184" s="476"/>
      <c r="F184" s="476"/>
      <c r="G184" s="476"/>
      <c r="H184" s="476"/>
      <c r="I184" s="476"/>
      <c r="J184" s="476"/>
    </row>
    <row r="185" spans="4:10" x14ac:dyDescent="0.2">
      <c r="D185" s="476"/>
      <c r="E185" s="476"/>
      <c r="F185" s="476"/>
      <c r="G185" s="476"/>
      <c r="H185" s="476"/>
      <c r="I185" s="476"/>
      <c r="J185" s="476"/>
    </row>
    <row r="186" spans="4:10" x14ac:dyDescent="0.2">
      <c r="D186" s="476"/>
      <c r="E186" s="476"/>
      <c r="F186" s="476"/>
      <c r="G186" s="476"/>
      <c r="H186" s="476"/>
      <c r="I186" s="476"/>
      <c r="J186" s="476"/>
    </row>
    <row r="187" spans="4:10" x14ac:dyDescent="0.2">
      <c r="D187" s="476"/>
      <c r="E187" s="476"/>
      <c r="F187" s="476"/>
      <c r="G187" s="476"/>
      <c r="H187" s="476"/>
      <c r="I187" s="476"/>
      <c r="J187" s="476"/>
    </row>
    <row r="188" spans="4:10" x14ac:dyDescent="0.2">
      <c r="D188" s="476"/>
      <c r="E188" s="476"/>
      <c r="F188" s="476"/>
      <c r="G188" s="476"/>
      <c r="H188" s="476"/>
      <c r="I188" s="476"/>
      <c r="J188" s="476"/>
    </row>
    <row r="189" spans="4:10" x14ac:dyDescent="0.2">
      <c r="D189" s="476"/>
      <c r="E189" s="476"/>
      <c r="F189" s="476"/>
      <c r="G189" s="476"/>
      <c r="H189" s="476"/>
      <c r="I189" s="476"/>
      <c r="J189" s="476"/>
    </row>
    <row r="190" spans="4:10" x14ac:dyDescent="0.2">
      <c r="D190" s="476"/>
      <c r="E190" s="476"/>
      <c r="F190" s="476"/>
      <c r="G190" s="476"/>
      <c r="H190" s="476"/>
      <c r="I190" s="476"/>
      <c r="J190" s="476"/>
    </row>
    <row r="191" spans="4:10" x14ac:dyDescent="0.2">
      <c r="D191" s="476"/>
      <c r="E191" s="476"/>
      <c r="F191" s="476"/>
      <c r="G191" s="476"/>
      <c r="H191" s="476"/>
      <c r="I191" s="476"/>
      <c r="J191" s="476"/>
    </row>
    <row r="192" spans="4:10" x14ac:dyDescent="0.2">
      <c r="D192" s="476"/>
      <c r="E192" s="476"/>
      <c r="F192" s="476"/>
      <c r="G192" s="476"/>
      <c r="H192" s="476"/>
      <c r="I192" s="476"/>
      <c r="J192" s="476"/>
    </row>
    <row r="193" spans="4:10" x14ac:dyDescent="0.2">
      <c r="D193" s="476"/>
      <c r="E193" s="476"/>
      <c r="F193" s="476"/>
      <c r="G193" s="476"/>
      <c r="H193" s="476"/>
      <c r="I193" s="476"/>
      <c r="J193" s="476"/>
    </row>
    <row r="194" spans="4:10" x14ac:dyDescent="0.2">
      <c r="D194" s="476"/>
      <c r="E194" s="476"/>
      <c r="F194" s="476"/>
      <c r="G194" s="476"/>
      <c r="H194" s="476"/>
      <c r="I194" s="476"/>
      <c r="J194" s="476"/>
    </row>
    <row r="195" spans="4:10" x14ac:dyDescent="0.2">
      <c r="D195" s="476"/>
      <c r="E195" s="476"/>
      <c r="F195" s="476"/>
      <c r="G195" s="476"/>
      <c r="H195" s="476"/>
      <c r="I195" s="476"/>
      <c r="J195" s="476"/>
    </row>
    <row r="196" spans="4:10" x14ac:dyDescent="0.2">
      <c r="D196" s="476"/>
      <c r="E196" s="476"/>
      <c r="F196" s="476"/>
      <c r="G196" s="476"/>
      <c r="H196" s="476"/>
      <c r="I196" s="476"/>
      <c r="J196" s="476"/>
    </row>
    <row r="197" spans="4:10" x14ac:dyDescent="0.2">
      <c r="D197" s="476"/>
      <c r="E197" s="476"/>
      <c r="F197" s="476"/>
      <c r="G197" s="476"/>
      <c r="H197" s="476"/>
      <c r="I197" s="476"/>
      <c r="J197" s="476"/>
    </row>
    <row r="198" spans="4:10" x14ac:dyDescent="0.2">
      <c r="D198" s="476"/>
      <c r="E198" s="476"/>
      <c r="F198" s="476"/>
      <c r="G198" s="476"/>
      <c r="H198" s="476"/>
      <c r="I198" s="476"/>
      <c r="J198" s="476"/>
    </row>
    <row r="199" spans="4:10" x14ac:dyDescent="0.2">
      <c r="D199" s="476"/>
      <c r="E199" s="476"/>
      <c r="F199" s="476"/>
      <c r="G199" s="476"/>
      <c r="H199" s="476"/>
      <c r="I199" s="476"/>
      <c r="J199" s="476"/>
    </row>
    <row r="200" spans="4:10" x14ac:dyDescent="0.2">
      <c r="D200" s="476"/>
      <c r="E200" s="476"/>
      <c r="F200" s="476"/>
      <c r="G200" s="476"/>
      <c r="H200" s="476"/>
      <c r="I200" s="476"/>
      <c r="J200" s="476"/>
    </row>
    <row r="201" spans="4:10" x14ac:dyDescent="0.2">
      <c r="D201" s="476"/>
      <c r="E201" s="476"/>
      <c r="F201" s="476"/>
      <c r="G201" s="476"/>
      <c r="H201" s="476"/>
      <c r="I201" s="476"/>
      <c r="J201" s="476"/>
    </row>
    <row r="202" spans="4:10" x14ac:dyDescent="0.2">
      <c r="D202" s="476"/>
      <c r="E202" s="476"/>
      <c r="F202" s="476"/>
      <c r="G202" s="476"/>
      <c r="H202" s="476"/>
      <c r="I202" s="476"/>
      <c r="J202" s="476"/>
    </row>
    <row r="203" spans="4:10" x14ac:dyDescent="0.2">
      <c r="D203" s="476"/>
      <c r="E203" s="476"/>
      <c r="F203" s="476"/>
      <c r="G203" s="476"/>
      <c r="H203" s="476"/>
      <c r="I203" s="476"/>
      <c r="J203" s="476"/>
    </row>
    <row r="204" spans="4:10" x14ac:dyDescent="0.2">
      <c r="D204" s="476"/>
      <c r="E204" s="476"/>
      <c r="F204" s="476"/>
      <c r="G204" s="476"/>
      <c r="H204" s="476"/>
      <c r="I204" s="476"/>
      <c r="J204" s="476"/>
    </row>
    <row r="205" spans="4:10" x14ac:dyDescent="0.2">
      <c r="D205" s="476"/>
      <c r="E205" s="476"/>
      <c r="F205" s="476"/>
      <c r="G205" s="476"/>
      <c r="H205" s="476"/>
      <c r="I205" s="476"/>
      <c r="J205" s="476"/>
    </row>
    <row r="206" spans="4:10" x14ac:dyDescent="0.2">
      <c r="D206" s="476"/>
      <c r="E206" s="476"/>
      <c r="F206" s="476"/>
      <c r="G206" s="476"/>
      <c r="H206" s="476"/>
      <c r="I206" s="476"/>
      <c r="J206" s="476"/>
    </row>
    <row r="207" spans="4:10" x14ac:dyDescent="0.2">
      <c r="D207" s="476"/>
      <c r="E207" s="476"/>
      <c r="F207" s="476"/>
      <c r="G207" s="476"/>
      <c r="H207" s="476"/>
      <c r="I207" s="476"/>
      <c r="J207" s="476"/>
    </row>
    <row r="208" spans="4:10" x14ac:dyDescent="0.2">
      <c r="D208" s="476"/>
      <c r="E208" s="476"/>
      <c r="F208" s="476"/>
      <c r="G208" s="476"/>
      <c r="H208" s="476"/>
      <c r="I208" s="476"/>
      <c r="J208" s="476"/>
    </row>
    <row r="209" spans="4:10" x14ac:dyDescent="0.2">
      <c r="D209" s="476"/>
      <c r="E209" s="476"/>
      <c r="F209" s="476"/>
      <c r="G209" s="476"/>
      <c r="H209" s="476"/>
      <c r="I209" s="476"/>
      <c r="J209" s="476"/>
    </row>
    <row r="210" spans="4:10" x14ac:dyDescent="0.2">
      <c r="D210" s="476"/>
      <c r="E210" s="476"/>
      <c r="F210" s="476"/>
      <c r="G210" s="476"/>
      <c r="H210" s="476"/>
      <c r="I210" s="476"/>
      <c r="J210" s="476"/>
    </row>
    <row r="211" spans="4:10" x14ac:dyDescent="0.2">
      <c r="D211" s="476"/>
      <c r="E211" s="476"/>
      <c r="F211" s="476"/>
      <c r="G211" s="476"/>
      <c r="H211" s="476"/>
      <c r="I211" s="476"/>
      <c r="J211" s="476"/>
    </row>
    <row r="212" spans="4:10" x14ac:dyDescent="0.2">
      <c r="D212" s="476"/>
      <c r="E212" s="476"/>
      <c r="F212" s="476"/>
      <c r="G212" s="476"/>
      <c r="H212" s="476"/>
      <c r="I212" s="476"/>
      <c r="J212" s="476"/>
    </row>
    <row r="213" spans="4:10" x14ac:dyDescent="0.2">
      <c r="D213" s="476"/>
      <c r="E213" s="476"/>
      <c r="F213" s="476"/>
      <c r="G213" s="476"/>
      <c r="H213" s="476"/>
      <c r="I213" s="476"/>
      <c r="J213" s="476"/>
    </row>
    <row r="214" spans="4:10" x14ac:dyDescent="0.2">
      <c r="D214" s="476"/>
      <c r="E214" s="476"/>
      <c r="F214" s="476"/>
      <c r="G214" s="476"/>
      <c r="H214" s="476"/>
      <c r="I214" s="476"/>
      <c r="J214" s="476"/>
    </row>
    <row r="215" spans="4:10" x14ac:dyDescent="0.2">
      <c r="D215" s="476"/>
      <c r="E215" s="476"/>
      <c r="F215" s="476"/>
      <c r="G215" s="476"/>
      <c r="H215" s="476"/>
      <c r="I215" s="476"/>
      <c r="J215" s="476"/>
    </row>
    <row r="216" spans="4:10" x14ac:dyDescent="0.2">
      <c r="D216" s="476"/>
      <c r="E216" s="476"/>
      <c r="F216" s="476"/>
      <c r="G216" s="476"/>
      <c r="H216" s="476"/>
      <c r="I216" s="476"/>
      <c r="J216" s="476"/>
    </row>
    <row r="217" spans="4:10" x14ac:dyDescent="0.2">
      <c r="D217" s="476"/>
      <c r="E217" s="476"/>
      <c r="F217" s="476"/>
      <c r="G217" s="476"/>
      <c r="H217" s="476"/>
      <c r="I217" s="476"/>
      <c r="J217" s="476"/>
    </row>
    <row r="218" spans="4:10" x14ac:dyDescent="0.2">
      <c r="D218" s="476"/>
      <c r="E218" s="476"/>
      <c r="F218" s="476"/>
      <c r="G218" s="476"/>
      <c r="H218" s="476"/>
      <c r="I218" s="476"/>
      <c r="J218" s="476"/>
    </row>
    <row r="219" spans="4:10" x14ac:dyDescent="0.2">
      <c r="D219" s="476"/>
      <c r="E219" s="476"/>
      <c r="F219" s="476"/>
      <c r="G219" s="476"/>
      <c r="H219" s="476"/>
      <c r="I219" s="476"/>
      <c r="J219" s="476"/>
    </row>
    <row r="220" spans="4:10" x14ac:dyDescent="0.2">
      <c r="D220" s="476"/>
      <c r="E220" s="476"/>
      <c r="F220" s="476"/>
      <c r="G220" s="476"/>
      <c r="H220" s="476"/>
      <c r="I220" s="476"/>
      <c r="J220" s="476"/>
    </row>
    <row r="221" spans="4:10" x14ac:dyDescent="0.2">
      <c r="D221" s="476"/>
      <c r="E221" s="476"/>
      <c r="F221" s="476"/>
      <c r="G221" s="476"/>
      <c r="H221" s="476"/>
      <c r="I221" s="476"/>
      <c r="J221" s="476"/>
    </row>
    <row r="222" spans="4:10" x14ac:dyDescent="0.2">
      <c r="D222" s="476"/>
      <c r="E222" s="476"/>
      <c r="F222" s="476"/>
      <c r="G222" s="476"/>
      <c r="H222" s="476"/>
      <c r="I222" s="476"/>
      <c r="J222" s="476"/>
    </row>
    <row r="223" spans="4:10" x14ac:dyDescent="0.2">
      <c r="D223" s="476"/>
      <c r="E223" s="476"/>
      <c r="F223" s="476"/>
      <c r="G223" s="476"/>
      <c r="H223" s="476"/>
      <c r="I223" s="476"/>
      <c r="J223" s="476"/>
    </row>
    <row r="224" spans="4:10" x14ac:dyDescent="0.2">
      <c r="D224" s="476"/>
      <c r="E224" s="476"/>
      <c r="F224" s="476"/>
      <c r="G224" s="476"/>
      <c r="H224" s="476"/>
      <c r="I224" s="476"/>
      <c r="J224" s="476"/>
    </row>
    <row r="225" spans="4:10" x14ac:dyDescent="0.2">
      <c r="D225" s="476"/>
      <c r="E225" s="476"/>
      <c r="F225" s="476"/>
      <c r="G225" s="476"/>
      <c r="H225" s="476"/>
      <c r="I225" s="476"/>
      <c r="J225" s="476"/>
    </row>
    <row r="226" spans="4:10" x14ac:dyDescent="0.2">
      <c r="D226" s="476"/>
      <c r="E226" s="476"/>
      <c r="F226" s="476"/>
      <c r="G226" s="476"/>
      <c r="H226" s="476"/>
      <c r="I226" s="476"/>
      <c r="J226" s="476"/>
    </row>
    <row r="227" spans="4:10" x14ac:dyDescent="0.2">
      <c r="D227" s="476"/>
      <c r="E227" s="476"/>
      <c r="F227" s="476"/>
      <c r="G227" s="476"/>
      <c r="H227" s="476"/>
      <c r="I227" s="476"/>
      <c r="J227" s="476"/>
    </row>
    <row r="228" spans="4:10" x14ac:dyDescent="0.2">
      <c r="D228" s="476"/>
      <c r="E228" s="476"/>
      <c r="F228" s="476"/>
      <c r="G228" s="476"/>
      <c r="H228" s="476"/>
      <c r="I228" s="476"/>
      <c r="J228" s="476"/>
    </row>
    <row r="229" spans="4:10" x14ac:dyDescent="0.2">
      <c r="D229" s="476"/>
      <c r="E229" s="476"/>
      <c r="F229" s="476"/>
      <c r="G229" s="476"/>
      <c r="H229" s="476"/>
      <c r="I229" s="476"/>
      <c r="J229" s="476"/>
    </row>
    <row r="230" spans="4:10" x14ac:dyDescent="0.2">
      <c r="D230" s="476"/>
      <c r="E230" s="476"/>
      <c r="F230" s="476"/>
      <c r="G230" s="476"/>
      <c r="H230" s="476"/>
      <c r="I230" s="476"/>
      <c r="J230" s="476"/>
    </row>
    <row r="231" spans="4:10" x14ac:dyDescent="0.2">
      <c r="D231" s="476"/>
      <c r="E231" s="476"/>
      <c r="F231" s="476"/>
      <c r="G231" s="476"/>
      <c r="H231" s="476"/>
      <c r="I231" s="476"/>
      <c r="J231" s="476"/>
    </row>
    <row r="232" spans="4:10" x14ac:dyDescent="0.2">
      <c r="D232" s="476"/>
      <c r="E232" s="476"/>
      <c r="F232" s="476"/>
      <c r="G232" s="476"/>
      <c r="H232" s="476"/>
      <c r="I232" s="476"/>
      <c r="J232" s="476"/>
    </row>
    <row r="233" spans="4:10" x14ac:dyDescent="0.2">
      <c r="D233" s="476"/>
      <c r="E233" s="476"/>
      <c r="F233" s="476"/>
      <c r="G233" s="476"/>
      <c r="H233" s="476"/>
      <c r="I233" s="476"/>
      <c r="J233" s="476"/>
    </row>
    <row r="234" spans="4:10" x14ac:dyDescent="0.2">
      <c r="D234" s="476"/>
      <c r="E234" s="476"/>
      <c r="F234" s="476"/>
      <c r="G234" s="476"/>
      <c r="H234" s="476"/>
      <c r="I234" s="476"/>
      <c r="J234" s="476"/>
    </row>
    <row r="235" spans="4:10" x14ac:dyDescent="0.2">
      <c r="D235" s="476"/>
      <c r="E235" s="476"/>
      <c r="F235" s="476"/>
      <c r="G235" s="476"/>
      <c r="H235" s="476"/>
      <c r="I235" s="476"/>
      <c r="J235" s="476"/>
    </row>
    <row r="236" spans="4:10" x14ac:dyDescent="0.2">
      <c r="D236" s="476"/>
      <c r="E236" s="476"/>
      <c r="F236" s="476"/>
      <c r="G236" s="476"/>
      <c r="H236" s="476"/>
      <c r="I236" s="476"/>
      <c r="J236" s="476"/>
    </row>
    <row r="237" spans="4:10" x14ac:dyDescent="0.2">
      <c r="D237" s="476"/>
      <c r="E237" s="476"/>
      <c r="F237" s="476"/>
      <c r="G237" s="476"/>
      <c r="H237" s="476"/>
      <c r="I237" s="476"/>
      <c r="J237" s="476"/>
    </row>
    <row r="238" spans="4:10" x14ac:dyDescent="0.2">
      <c r="D238" s="476"/>
      <c r="E238" s="476"/>
      <c r="F238" s="476"/>
      <c r="G238" s="476"/>
      <c r="H238" s="476"/>
      <c r="I238" s="476"/>
      <c r="J238" s="476"/>
    </row>
    <row r="239" spans="4:10" x14ac:dyDescent="0.2">
      <c r="D239" s="476"/>
      <c r="E239" s="476"/>
      <c r="F239" s="476"/>
      <c r="G239" s="476"/>
      <c r="H239" s="476"/>
      <c r="I239" s="476"/>
      <c r="J239" s="476"/>
    </row>
    <row r="240" spans="4:10" x14ac:dyDescent="0.2">
      <c r="D240" s="476"/>
      <c r="E240" s="476"/>
      <c r="F240" s="476"/>
      <c r="G240" s="476"/>
      <c r="H240" s="476"/>
      <c r="I240" s="476"/>
      <c r="J240" s="476"/>
    </row>
    <row r="241" spans="4:10" x14ac:dyDescent="0.2">
      <c r="D241" s="476"/>
      <c r="E241" s="476"/>
      <c r="F241" s="476"/>
      <c r="G241" s="476"/>
      <c r="H241" s="476"/>
      <c r="I241" s="476"/>
      <c r="J241" s="476"/>
    </row>
    <row r="242" spans="4:10" x14ac:dyDescent="0.2">
      <c r="D242" s="476"/>
      <c r="E242" s="476"/>
      <c r="F242" s="476"/>
      <c r="G242" s="476"/>
      <c r="H242" s="476"/>
      <c r="I242" s="476"/>
      <c r="J242" s="476"/>
    </row>
    <row r="243" spans="4:10" x14ac:dyDescent="0.2">
      <c r="D243" s="476"/>
      <c r="E243" s="476"/>
      <c r="F243" s="476"/>
      <c r="G243" s="476"/>
      <c r="H243" s="476"/>
      <c r="I243" s="476"/>
      <c r="J243" s="476"/>
    </row>
    <row r="244" spans="4:10" x14ac:dyDescent="0.2">
      <c r="D244" s="476"/>
      <c r="E244" s="476"/>
      <c r="F244" s="476"/>
      <c r="G244" s="476"/>
      <c r="H244" s="476"/>
      <c r="I244" s="476"/>
      <c r="J244" s="476"/>
    </row>
    <row r="245" spans="4:10" x14ac:dyDescent="0.2">
      <c r="D245" s="476"/>
      <c r="E245" s="476"/>
      <c r="F245" s="476"/>
      <c r="G245" s="476"/>
      <c r="H245" s="476"/>
      <c r="I245" s="476"/>
      <c r="J245" s="476"/>
    </row>
    <row r="246" spans="4:10" x14ac:dyDescent="0.2">
      <c r="D246" s="476"/>
      <c r="E246" s="476"/>
      <c r="F246" s="476"/>
      <c r="G246" s="476"/>
      <c r="H246" s="476"/>
      <c r="I246" s="476"/>
      <c r="J246" s="476"/>
    </row>
    <row r="247" spans="4:10" x14ac:dyDescent="0.2">
      <c r="D247" s="476"/>
      <c r="E247" s="476"/>
      <c r="F247" s="476"/>
      <c r="G247" s="476"/>
      <c r="H247" s="476"/>
      <c r="I247" s="476"/>
      <c r="J247" s="476"/>
    </row>
    <row r="248" spans="4:10" x14ac:dyDescent="0.2">
      <c r="D248" s="476"/>
      <c r="E248" s="476"/>
      <c r="F248" s="476"/>
      <c r="G248" s="476"/>
      <c r="H248" s="476"/>
      <c r="I248" s="476"/>
      <c r="J248" s="476"/>
    </row>
    <row r="249" spans="4:10" x14ac:dyDescent="0.2">
      <c r="D249" s="476"/>
      <c r="E249" s="476"/>
      <c r="F249" s="476"/>
      <c r="G249" s="476"/>
      <c r="H249" s="476"/>
      <c r="I249" s="476"/>
      <c r="J249" s="476"/>
    </row>
    <row r="250" spans="4:10" x14ac:dyDescent="0.2">
      <c r="D250" s="476"/>
      <c r="E250" s="476"/>
      <c r="F250" s="476"/>
      <c r="G250" s="476"/>
      <c r="H250" s="476"/>
      <c r="I250" s="476"/>
      <c r="J250" s="476"/>
    </row>
    <row r="251" spans="4:10" x14ac:dyDescent="0.2">
      <c r="D251" s="476"/>
      <c r="E251" s="476"/>
      <c r="F251" s="476"/>
      <c r="G251" s="476"/>
      <c r="H251" s="476"/>
      <c r="I251" s="476"/>
      <c r="J251" s="476"/>
    </row>
    <row r="252" spans="4:10" x14ac:dyDescent="0.2">
      <c r="D252" s="476"/>
      <c r="E252" s="476"/>
      <c r="F252" s="476"/>
      <c r="G252" s="476"/>
      <c r="H252" s="476"/>
      <c r="I252" s="476"/>
      <c r="J252" s="476"/>
    </row>
    <row r="253" spans="4:10" x14ac:dyDescent="0.2">
      <c r="D253" s="476"/>
      <c r="E253" s="476"/>
      <c r="F253" s="476"/>
      <c r="G253" s="476"/>
      <c r="H253" s="476"/>
      <c r="I253" s="476"/>
      <c r="J253" s="476"/>
    </row>
    <row r="254" spans="4:10" x14ac:dyDescent="0.2">
      <c r="D254" s="476"/>
      <c r="E254" s="476"/>
      <c r="F254" s="476"/>
      <c r="G254" s="476"/>
      <c r="H254" s="476"/>
      <c r="I254" s="476"/>
      <c r="J254" s="476"/>
    </row>
    <row r="255" spans="4:10" x14ac:dyDescent="0.2">
      <c r="D255" s="476"/>
      <c r="E255" s="476"/>
      <c r="F255" s="476"/>
      <c r="G255" s="476"/>
      <c r="H255" s="476"/>
      <c r="I255" s="476"/>
      <c r="J255" s="476"/>
    </row>
    <row r="256" spans="4:10" x14ac:dyDescent="0.2">
      <c r="D256" s="476"/>
      <c r="E256" s="476"/>
      <c r="F256" s="476"/>
      <c r="G256" s="476"/>
      <c r="H256" s="476"/>
      <c r="I256" s="476"/>
      <c r="J256" s="476"/>
    </row>
    <row r="257" spans="4:10" x14ac:dyDescent="0.2">
      <c r="D257" s="476"/>
      <c r="E257" s="476"/>
      <c r="F257" s="476"/>
      <c r="G257" s="476"/>
      <c r="H257" s="476"/>
      <c r="I257" s="476"/>
      <c r="J257" s="476"/>
    </row>
    <row r="258" spans="4:10" x14ac:dyDescent="0.2">
      <c r="D258" s="476"/>
      <c r="E258" s="476"/>
      <c r="F258" s="476"/>
      <c r="G258" s="476"/>
      <c r="H258" s="476"/>
      <c r="I258" s="476"/>
      <c r="J258" s="476"/>
    </row>
    <row r="259" spans="4:10" x14ac:dyDescent="0.2">
      <c r="D259" s="476"/>
      <c r="E259" s="476"/>
      <c r="F259" s="476"/>
      <c r="G259" s="476"/>
      <c r="H259" s="476"/>
      <c r="I259" s="476"/>
      <c r="J259" s="476"/>
    </row>
    <row r="260" spans="4:10" x14ac:dyDescent="0.2">
      <c r="D260" s="476"/>
      <c r="E260" s="476"/>
      <c r="F260" s="476"/>
      <c r="G260" s="476"/>
      <c r="H260" s="476"/>
      <c r="I260" s="476"/>
      <c r="J260" s="476"/>
    </row>
    <row r="261" spans="4:10" x14ac:dyDescent="0.2">
      <c r="D261" s="476"/>
      <c r="E261" s="476"/>
      <c r="F261" s="476"/>
      <c r="G261" s="476"/>
      <c r="H261" s="476"/>
      <c r="I261" s="476"/>
      <c r="J261" s="476"/>
    </row>
    <row r="262" spans="4:10" x14ac:dyDescent="0.2">
      <c r="D262" s="476"/>
      <c r="E262" s="476"/>
      <c r="F262" s="476"/>
      <c r="G262" s="476"/>
      <c r="H262" s="476"/>
      <c r="I262" s="476"/>
      <c r="J262" s="476"/>
    </row>
    <row r="263" spans="4:10" x14ac:dyDescent="0.2">
      <c r="D263" s="476"/>
      <c r="E263" s="476"/>
      <c r="F263" s="476"/>
      <c r="G263" s="476"/>
      <c r="H263" s="476"/>
      <c r="I263" s="476"/>
      <c r="J263" s="476"/>
    </row>
    <row r="264" spans="4:10" x14ac:dyDescent="0.2">
      <c r="D264" s="476"/>
      <c r="E264" s="476"/>
      <c r="F264" s="476"/>
      <c r="G264" s="476"/>
      <c r="H264" s="476"/>
      <c r="I264" s="476"/>
      <c r="J264" s="476"/>
    </row>
    <row r="265" spans="4:10" x14ac:dyDescent="0.2">
      <c r="D265" s="476"/>
      <c r="E265" s="476"/>
      <c r="F265" s="476"/>
      <c r="G265" s="476"/>
      <c r="H265" s="476"/>
      <c r="I265" s="476"/>
      <c r="J265" s="476"/>
    </row>
    <row r="266" spans="4:10" x14ac:dyDescent="0.2">
      <c r="D266" s="476"/>
      <c r="E266" s="476"/>
      <c r="F266" s="476"/>
      <c r="G266" s="476"/>
      <c r="H266" s="476"/>
      <c r="I266" s="476"/>
      <c r="J266" s="476"/>
    </row>
    <row r="267" spans="4:10" x14ac:dyDescent="0.2">
      <c r="D267" s="476"/>
      <c r="E267" s="476"/>
      <c r="F267" s="476"/>
      <c r="G267" s="476"/>
      <c r="H267" s="476"/>
      <c r="I267" s="476"/>
      <c r="J267" s="476"/>
    </row>
    <row r="268" spans="4:10" x14ac:dyDescent="0.2">
      <c r="D268" s="476"/>
      <c r="E268" s="476"/>
      <c r="F268" s="476"/>
      <c r="G268" s="476"/>
      <c r="H268" s="476"/>
      <c r="I268" s="476"/>
      <c r="J268" s="476"/>
    </row>
    <row r="269" spans="4:10" x14ac:dyDescent="0.2">
      <c r="D269" s="476"/>
      <c r="E269" s="476"/>
      <c r="F269" s="476"/>
      <c r="G269" s="476"/>
      <c r="H269" s="476"/>
      <c r="I269" s="476"/>
      <c r="J269" s="476"/>
    </row>
    <row r="270" spans="4:10" x14ac:dyDescent="0.2">
      <c r="D270" s="476"/>
      <c r="E270" s="476"/>
      <c r="F270" s="476"/>
      <c r="G270" s="476"/>
      <c r="H270" s="476"/>
      <c r="I270" s="476"/>
      <c r="J270" s="476"/>
    </row>
    <row r="271" spans="4:10" x14ac:dyDescent="0.2">
      <c r="D271" s="476"/>
      <c r="E271" s="476"/>
      <c r="F271" s="476"/>
      <c r="G271" s="476"/>
      <c r="H271" s="476"/>
      <c r="I271" s="476"/>
      <c r="J271" s="476"/>
    </row>
    <row r="272" spans="4:10" x14ac:dyDescent="0.2">
      <c r="D272" s="476"/>
      <c r="E272" s="476"/>
      <c r="F272" s="476"/>
      <c r="G272" s="476"/>
      <c r="H272" s="476"/>
      <c r="I272" s="476"/>
      <c r="J272" s="476"/>
    </row>
    <row r="273" spans="4:10" x14ac:dyDescent="0.2">
      <c r="D273" s="476"/>
      <c r="E273" s="476"/>
      <c r="F273" s="476"/>
      <c r="G273" s="476"/>
      <c r="H273" s="476"/>
      <c r="I273" s="476"/>
      <c r="J273" s="476"/>
    </row>
    <row r="274" spans="4:10" x14ac:dyDescent="0.2">
      <c r="D274" s="476"/>
      <c r="E274" s="476"/>
      <c r="F274" s="476"/>
      <c r="G274" s="476"/>
      <c r="H274" s="476"/>
      <c r="I274" s="476"/>
      <c r="J274" s="476"/>
    </row>
    <row r="275" spans="4:10" x14ac:dyDescent="0.2">
      <c r="D275" s="476"/>
      <c r="E275" s="476"/>
      <c r="F275" s="476"/>
      <c r="G275" s="476"/>
      <c r="H275" s="476"/>
      <c r="I275" s="476"/>
      <c r="J275" s="476"/>
    </row>
    <row r="276" spans="4:10" x14ac:dyDescent="0.2">
      <c r="D276" s="476"/>
      <c r="E276" s="476"/>
      <c r="F276" s="476"/>
      <c r="G276" s="476"/>
      <c r="H276" s="476"/>
      <c r="I276" s="476"/>
      <c r="J276" s="476"/>
    </row>
    <row r="277" spans="4:10" x14ac:dyDescent="0.2">
      <c r="D277" s="476"/>
      <c r="E277" s="476"/>
      <c r="F277" s="476"/>
      <c r="G277" s="476"/>
      <c r="H277" s="476"/>
      <c r="I277" s="476"/>
      <c r="J277" s="476"/>
    </row>
    <row r="278" spans="4:10" x14ac:dyDescent="0.2">
      <c r="D278" s="476"/>
      <c r="E278" s="476"/>
      <c r="F278" s="476"/>
      <c r="G278" s="476"/>
      <c r="H278" s="476"/>
      <c r="I278" s="476"/>
      <c r="J278" s="476"/>
    </row>
    <row r="279" spans="4:10" x14ac:dyDescent="0.2">
      <c r="D279" s="476"/>
      <c r="E279" s="476"/>
      <c r="F279" s="476"/>
      <c r="G279" s="476"/>
      <c r="H279" s="476"/>
      <c r="I279" s="476"/>
      <c r="J279" s="476"/>
    </row>
    <row r="280" spans="4:10" x14ac:dyDescent="0.2">
      <c r="D280" s="476"/>
      <c r="E280" s="476"/>
      <c r="F280" s="476"/>
      <c r="G280" s="476"/>
      <c r="H280" s="476"/>
      <c r="I280" s="476"/>
      <c r="J280" s="476"/>
    </row>
    <row r="281" spans="4:10" x14ac:dyDescent="0.2">
      <c r="D281" s="476"/>
      <c r="E281" s="476"/>
      <c r="F281" s="476"/>
      <c r="G281" s="476"/>
      <c r="H281" s="476"/>
      <c r="I281" s="476"/>
      <c r="J281" s="476"/>
    </row>
    <row r="282" spans="4:10" x14ac:dyDescent="0.2">
      <c r="D282" s="476"/>
      <c r="E282" s="476"/>
      <c r="F282" s="476"/>
      <c r="G282" s="476"/>
      <c r="H282" s="476"/>
      <c r="I282" s="476"/>
      <c r="J282" s="476"/>
    </row>
    <row r="283" spans="4:10" x14ac:dyDescent="0.2">
      <c r="D283" s="476"/>
      <c r="E283" s="476"/>
      <c r="F283" s="476"/>
      <c r="G283" s="476"/>
      <c r="H283" s="476"/>
      <c r="I283" s="476"/>
      <c r="J283" s="476"/>
    </row>
    <row r="284" spans="4:10" x14ac:dyDescent="0.2">
      <c r="D284" s="476"/>
      <c r="E284" s="476"/>
      <c r="F284" s="476"/>
      <c r="G284" s="476"/>
      <c r="H284" s="476"/>
      <c r="I284" s="476"/>
      <c r="J284" s="476"/>
    </row>
    <row r="285" spans="4:10" x14ac:dyDescent="0.2">
      <c r="D285" s="476"/>
      <c r="E285" s="476"/>
      <c r="F285" s="476"/>
      <c r="G285" s="476"/>
      <c r="H285" s="476"/>
      <c r="I285" s="476"/>
      <c r="J285" s="476"/>
    </row>
    <row r="286" spans="4:10" x14ac:dyDescent="0.2">
      <c r="D286" s="476"/>
      <c r="E286" s="476"/>
      <c r="F286" s="476"/>
      <c r="G286" s="476"/>
      <c r="H286" s="476"/>
      <c r="I286" s="476"/>
      <c r="J286" s="476"/>
    </row>
    <row r="287" spans="4:10" x14ac:dyDescent="0.2">
      <c r="D287" s="476"/>
      <c r="E287" s="476"/>
      <c r="F287" s="476"/>
      <c r="G287" s="476"/>
      <c r="H287" s="476"/>
      <c r="I287" s="476"/>
      <c r="J287" s="476"/>
    </row>
  </sheetData>
  <mergeCells count="32">
    <mergeCell ref="B2:M2"/>
    <mergeCell ref="B6:C8"/>
    <mergeCell ref="D6:F6"/>
    <mergeCell ref="G6:I6"/>
    <mergeCell ref="J6:J8"/>
    <mergeCell ref="K6:K8"/>
    <mergeCell ref="L6:L8"/>
    <mergeCell ref="M6:M8"/>
    <mergeCell ref="D7:D8"/>
    <mergeCell ref="E7:E8"/>
    <mergeCell ref="B16:C16"/>
    <mergeCell ref="F7:F8"/>
    <mergeCell ref="G7:G8"/>
    <mergeCell ref="H7:H8"/>
    <mergeCell ref="I7:I8"/>
    <mergeCell ref="B9:C9"/>
    <mergeCell ref="B10:C10"/>
    <mergeCell ref="B11:C11"/>
    <mergeCell ref="B12:C12"/>
    <mergeCell ref="B13:C13"/>
    <mergeCell ref="B14:C14"/>
    <mergeCell ref="B15:C15"/>
    <mergeCell ref="B23:M23"/>
    <mergeCell ref="B24:M24"/>
    <mergeCell ref="B25:M25"/>
    <mergeCell ref="B26:M2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9"/>
  <sheetViews>
    <sheetView zoomScaleNormal="100" workbookViewId="0"/>
  </sheetViews>
  <sheetFormatPr baseColWidth="10" defaultColWidth="11.44140625" defaultRowHeight="10.199999999999999" x14ac:dyDescent="0.2"/>
  <cols>
    <col min="1" max="1" width="3.6640625" style="477" customWidth="1"/>
    <col min="2" max="2" width="15.5546875" style="477" customWidth="1"/>
    <col min="3" max="3" width="25.44140625" style="477" customWidth="1"/>
    <col min="4" max="4" width="14.33203125" style="477" customWidth="1"/>
    <col min="5" max="5" width="8.5546875" style="477" customWidth="1"/>
    <col min="6" max="6" width="7.5546875" style="477" bestFit="1" customWidth="1"/>
    <col min="7" max="7" width="13.33203125" style="477" customWidth="1"/>
    <col min="8" max="8" width="8.5546875" style="477" customWidth="1"/>
    <col min="9" max="9" width="6.5546875" style="477" bestFit="1" customWidth="1"/>
    <col min="10" max="11" width="17.88671875" style="477" customWidth="1"/>
    <col min="12" max="12" width="11.44140625" style="495"/>
    <col min="13" max="16384" width="11.44140625" style="477"/>
  </cols>
  <sheetData>
    <row r="1" spans="2:12" x14ac:dyDescent="0.2">
      <c r="G1" s="478"/>
      <c r="L1" s="477"/>
    </row>
    <row r="2" spans="2:12" ht="14.4" x14ac:dyDescent="0.3">
      <c r="B2" s="479" t="s">
        <v>659</v>
      </c>
      <c r="L2" s="477"/>
    </row>
    <row r="3" spans="2:12" ht="13.8" x14ac:dyDescent="0.3">
      <c r="B3" s="273" t="s">
        <v>644</v>
      </c>
      <c r="L3" s="477"/>
    </row>
    <row r="4" spans="2:12" x14ac:dyDescent="0.2">
      <c r="B4" s="480"/>
      <c r="L4" s="477"/>
    </row>
    <row r="5" spans="2:12" ht="11.25" customHeight="1" x14ac:dyDescent="0.2">
      <c r="B5" s="1028" t="s">
        <v>211</v>
      </c>
      <c r="C5" s="1028" t="s">
        <v>660</v>
      </c>
      <c r="D5" s="1012" t="s">
        <v>645</v>
      </c>
      <c r="E5" s="1013"/>
      <c r="F5" s="1014"/>
      <c r="G5" s="1012" t="s">
        <v>646</v>
      </c>
      <c r="H5" s="1013"/>
      <c r="I5" s="1014"/>
      <c r="J5" s="1015" t="s">
        <v>647</v>
      </c>
      <c r="K5" s="1015" t="s">
        <v>650</v>
      </c>
      <c r="L5" s="477"/>
    </row>
    <row r="6" spans="2:12" ht="9" customHeight="1" x14ac:dyDescent="0.2">
      <c r="B6" s="1029"/>
      <c r="C6" s="1029"/>
      <c r="D6" s="996" t="s">
        <v>661</v>
      </c>
      <c r="E6" s="996" t="s">
        <v>662</v>
      </c>
      <c r="F6" s="1026" t="s">
        <v>653</v>
      </c>
      <c r="G6" s="996" t="s">
        <v>661</v>
      </c>
      <c r="H6" s="996" t="s">
        <v>662</v>
      </c>
      <c r="I6" s="1026" t="s">
        <v>653</v>
      </c>
      <c r="J6" s="1016"/>
      <c r="K6" s="1016"/>
      <c r="L6" s="477"/>
    </row>
    <row r="7" spans="2:12" ht="20.25" customHeight="1" x14ac:dyDescent="0.2">
      <c r="B7" s="1030"/>
      <c r="C7" s="1030"/>
      <c r="D7" s="996"/>
      <c r="E7" s="996"/>
      <c r="F7" s="1027"/>
      <c r="G7" s="996"/>
      <c r="H7" s="996"/>
      <c r="I7" s="1027"/>
      <c r="J7" s="1017"/>
      <c r="K7" s="1017"/>
      <c r="L7" s="477"/>
    </row>
    <row r="8" spans="2:12" ht="12" x14ac:dyDescent="0.2">
      <c r="B8" s="1023" t="s">
        <v>205</v>
      </c>
      <c r="C8" s="260" t="s">
        <v>304</v>
      </c>
      <c r="D8" s="261">
        <v>81</v>
      </c>
      <c r="E8" s="261">
        <v>0</v>
      </c>
      <c r="F8" s="261">
        <v>81</v>
      </c>
      <c r="G8" s="425">
        <v>0</v>
      </c>
      <c r="H8" s="425">
        <v>0</v>
      </c>
      <c r="I8" s="425">
        <v>0</v>
      </c>
      <c r="J8" s="427">
        <v>0</v>
      </c>
      <c r="K8" s="264">
        <v>-1</v>
      </c>
      <c r="L8" s="481"/>
    </row>
    <row r="9" spans="2:12" ht="12" x14ac:dyDescent="0.2">
      <c r="B9" s="1023"/>
      <c r="C9" s="260" t="s">
        <v>307</v>
      </c>
      <c r="D9" s="261">
        <v>94488</v>
      </c>
      <c r="E9" s="261">
        <v>49871</v>
      </c>
      <c r="F9" s="261">
        <v>144359</v>
      </c>
      <c r="G9" s="425">
        <v>44</v>
      </c>
      <c r="H9" s="425">
        <v>0</v>
      </c>
      <c r="I9" s="425">
        <v>44</v>
      </c>
      <c r="J9" s="264">
        <v>1.0519520883639755E-3</v>
      </c>
      <c r="K9" s="264">
        <v>-0.9996952043170152</v>
      </c>
      <c r="L9" s="481"/>
    </row>
    <row r="10" spans="2:12" ht="12" x14ac:dyDescent="0.2">
      <c r="B10" s="1023"/>
      <c r="C10" s="260" t="s">
        <v>305</v>
      </c>
      <c r="D10" s="261">
        <v>2315</v>
      </c>
      <c r="E10" s="261">
        <v>1150</v>
      </c>
      <c r="F10" s="261">
        <v>3465</v>
      </c>
      <c r="G10" s="425">
        <v>58</v>
      </c>
      <c r="H10" s="425">
        <v>0</v>
      </c>
      <c r="I10" s="425">
        <v>58</v>
      </c>
      <c r="J10" s="264">
        <v>1.3866641164797858E-3</v>
      </c>
      <c r="K10" s="264">
        <v>-0.98326118326118328</v>
      </c>
      <c r="L10" s="481"/>
    </row>
    <row r="11" spans="2:12" ht="12" x14ac:dyDescent="0.2">
      <c r="B11" s="1018" t="s">
        <v>663</v>
      </c>
      <c r="C11" s="1018"/>
      <c r="D11" s="430">
        <v>96884</v>
      </c>
      <c r="E11" s="430">
        <v>51021</v>
      </c>
      <c r="F11" s="430">
        <v>147905</v>
      </c>
      <c r="G11" s="430">
        <v>102</v>
      </c>
      <c r="H11" s="430">
        <v>0</v>
      </c>
      <c r="I11" s="430">
        <v>102</v>
      </c>
      <c r="J11" s="482">
        <v>2.4386162048437611E-3</v>
      </c>
      <c r="K11" s="482">
        <v>-0.99931036814171259</v>
      </c>
      <c r="L11" s="481"/>
    </row>
    <row r="12" spans="2:12" ht="12" x14ac:dyDescent="0.2">
      <c r="B12" s="878" t="s">
        <v>204</v>
      </c>
      <c r="C12" s="260" t="s">
        <v>664</v>
      </c>
      <c r="D12" s="261">
        <v>0</v>
      </c>
      <c r="E12" s="261">
        <v>1</v>
      </c>
      <c r="F12" s="261">
        <v>1</v>
      </c>
      <c r="G12" s="425">
        <v>0</v>
      </c>
      <c r="H12" s="425">
        <v>0</v>
      </c>
      <c r="I12" s="483">
        <v>0</v>
      </c>
      <c r="J12" s="484">
        <v>0</v>
      </c>
      <c r="K12" s="484">
        <v>-1</v>
      </c>
      <c r="L12" s="481"/>
    </row>
    <row r="13" spans="2:12" ht="12" x14ac:dyDescent="0.2">
      <c r="B13" s="880"/>
      <c r="C13" s="260" t="s">
        <v>297</v>
      </c>
      <c r="D13" s="261">
        <v>3640</v>
      </c>
      <c r="E13" s="261">
        <v>2938</v>
      </c>
      <c r="F13" s="261">
        <v>6578</v>
      </c>
      <c r="G13" s="425">
        <v>143</v>
      </c>
      <c r="H13" s="425">
        <v>12</v>
      </c>
      <c r="I13" s="425">
        <v>155</v>
      </c>
      <c r="J13" s="264">
        <v>3.7057403112821861E-3</v>
      </c>
      <c r="K13" s="264">
        <v>-0.97643660687138945</v>
      </c>
      <c r="L13" s="481"/>
    </row>
    <row r="14" spans="2:12" ht="12" x14ac:dyDescent="0.2">
      <c r="B14" s="1018" t="s">
        <v>665</v>
      </c>
      <c r="C14" s="1018"/>
      <c r="D14" s="430">
        <v>3640</v>
      </c>
      <c r="E14" s="430">
        <v>2939</v>
      </c>
      <c r="F14" s="430">
        <v>6579</v>
      </c>
      <c r="G14" s="430">
        <v>143</v>
      </c>
      <c r="H14" s="430">
        <v>12</v>
      </c>
      <c r="I14" s="430">
        <v>155</v>
      </c>
      <c r="J14" s="482">
        <v>3.7057403112821861E-3</v>
      </c>
      <c r="K14" s="482">
        <v>-0.97644018847849212</v>
      </c>
      <c r="L14" s="481"/>
    </row>
    <row r="15" spans="2:12" ht="12" x14ac:dyDescent="0.2">
      <c r="B15" s="992" t="s">
        <v>203</v>
      </c>
      <c r="C15" s="260" t="s">
        <v>288</v>
      </c>
      <c r="D15" s="261">
        <v>1351</v>
      </c>
      <c r="E15" s="261">
        <v>295</v>
      </c>
      <c r="F15" s="261">
        <v>1646</v>
      </c>
      <c r="G15" s="425">
        <v>28</v>
      </c>
      <c r="H15" s="425">
        <v>0</v>
      </c>
      <c r="I15" s="425">
        <v>28</v>
      </c>
      <c r="J15" s="264">
        <v>6.6942405623162077E-4</v>
      </c>
      <c r="K15" s="264">
        <v>-0.98298906439854195</v>
      </c>
      <c r="L15" s="481"/>
    </row>
    <row r="16" spans="2:12" ht="12" x14ac:dyDescent="0.2">
      <c r="B16" s="992"/>
      <c r="C16" s="260" t="s">
        <v>666</v>
      </c>
      <c r="D16" s="261">
        <v>150</v>
      </c>
      <c r="E16" s="261">
        <v>0</v>
      </c>
      <c r="F16" s="261">
        <v>150</v>
      </c>
      <c r="G16" s="425">
        <v>0</v>
      </c>
      <c r="H16" s="425">
        <v>0</v>
      </c>
      <c r="I16" s="425">
        <v>0</v>
      </c>
      <c r="J16" s="264">
        <v>0</v>
      </c>
      <c r="K16" s="264">
        <v>-1</v>
      </c>
      <c r="L16" s="481"/>
    </row>
    <row r="17" spans="2:12" ht="12" x14ac:dyDescent="0.2">
      <c r="B17" s="992"/>
      <c r="C17" s="260" t="s">
        <v>464</v>
      </c>
      <c r="D17" s="261">
        <v>5293</v>
      </c>
      <c r="E17" s="261">
        <v>303</v>
      </c>
      <c r="F17" s="261">
        <v>5596</v>
      </c>
      <c r="G17" s="425">
        <v>22</v>
      </c>
      <c r="H17" s="425">
        <v>0</v>
      </c>
      <c r="I17" s="425">
        <v>22</v>
      </c>
      <c r="J17" s="264">
        <v>5.2597604418198776E-4</v>
      </c>
      <c r="K17" s="264">
        <v>-0.99606862044317368</v>
      </c>
      <c r="L17" s="481"/>
    </row>
    <row r="18" spans="2:12" ht="12" x14ac:dyDescent="0.2">
      <c r="B18" s="992"/>
      <c r="C18" s="260" t="s">
        <v>667</v>
      </c>
      <c r="D18" s="261">
        <v>292</v>
      </c>
      <c r="E18" s="261">
        <v>3</v>
      </c>
      <c r="F18" s="261">
        <v>295</v>
      </c>
      <c r="G18" s="425">
        <v>1</v>
      </c>
      <c r="H18" s="425">
        <v>0</v>
      </c>
      <c r="I18" s="425">
        <v>1</v>
      </c>
      <c r="J18" s="264">
        <v>2.3908002008272169E-5</v>
      </c>
      <c r="K18" s="264">
        <v>-0.99661016949152548</v>
      </c>
      <c r="L18" s="481"/>
    </row>
    <row r="19" spans="2:12" ht="12" x14ac:dyDescent="0.2">
      <c r="B19" s="1018" t="s">
        <v>668</v>
      </c>
      <c r="C19" s="1018"/>
      <c r="D19" s="430">
        <v>7086</v>
      </c>
      <c r="E19" s="430">
        <v>601</v>
      </c>
      <c r="F19" s="430">
        <v>7687</v>
      </c>
      <c r="G19" s="430">
        <v>51</v>
      </c>
      <c r="H19" s="430">
        <v>0</v>
      </c>
      <c r="I19" s="430">
        <v>51</v>
      </c>
      <c r="J19" s="482">
        <v>1.2193081024218805E-3</v>
      </c>
      <c r="K19" s="482">
        <v>-0.99336542214127743</v>
      </c>
      <c r="L19" s="481"/>
    </row>
    <row r="20" spans="2:12" ht="12" x14ac:dyDescent="0.2">
      <c r="B20" s="992" t="s">
        <v>202</v>
      </c>
      <c r="C20" s="260" t="s">
        <v>466</v>
      </c>
      <c r="D20" s="261">
        <v>713</v>
      </c>
      <c r="E20" s="261">
        <v>6</v>
      </c>
      <c r="F20" s="261">
        <v>719</v>
      </c>
      <c r="G20" s="425">
        <v>32</v>
      </c>
      <c r="H20" s="425">
        <v>0</v>
      </c>
      <c r="I20" s="425">
        <v>32</v>
      </c>
      <c r="J20" s="264">
        <v>7.650560642647094E-4</v>
      </c>
      <c r="K20" s="264">
        <v>-0.9554937413073713</v>
      </c>
      <c r="L20" s="481"/>
    </row>
    <row r="21" spans="2:12" ht="12" x14ac:dyDescent="0.2">
      <c r="B21" s="992"/>
      <c r="C21" s="260" t="s">
        <v>669</v>
      </c>
      <c r="D21" s="261">
        <v>159</v>
      </c>
      <c r="E21" s="261">
        <v>0</v>
      </c>
      <c r="F21" s="261">
        <v>159</v>
      </c>
      <c r="G21" s="425">
        <v>0</v>
      </c>
      <c r="H21" s="425">
        <v>0</v>
      </c>
      <c r="I21" s="425">
        <v>0</v>
      </c>
      <c r="J21" s="264">
        <v>0</v>
      </c>
      <c r="K21" s="264">
        <v>-1</v>
      </c>
      <c r="L21" s="481"/>
    </row>
    <row r="22" spans="2:12" ht="12" x14ac:dyDescent="0.2">
      <c r="B22" s="1018" t="s">
        <v>670</v>
      </c>
      <c r="C22" s="1018"/>
      <c r="D22" s="430">
        <v>872</v>
      </c>
      <c r="E22" s="430">
        <v>6</v>
      </c>
      <c r="F22" s="430">
        <v>878</v>
      </c>
      <c r="G22" s="430">
        <v>32</v>
      </c>
      <c r="H22" s="430">
        <v>0</v>
      </c>
      <c r="I22" s="430">
        <v>32</v>
      </c>
      <c r="J22" s="482">
        <v>7.650560642647094E-4</v>
      </c>
      <c r="K22" s="482">
        <v>-0.96355353075170846</v>
      </c>
      <c r="L22" s="481"/>
    </row>
    <row r="23" spans="2:12" ht="12" x14ac:dyDescent="0.2">
      <c r="B23" s="485" t="s">
        <v>201</v>
      </c>
      <c r="C23" s="260" t="s">
        <v>671</v>
      </c>
      <c r="D23" s="261">
        <v>3972</v>
      </c>
      <c r="E23" s="261">
        <v>12</v>
      </c>
      <c r="F23" s="261">
        <v>3984</v>
      </c>
      <c r="G23" s="425">
        <v>0</v>
      </c>
      <c r="H23" s="425">
        <v>0</v>
      </c>
      <c r="I23" s="425">
        <v>0</v>
      </c>
      <c r="J23" s="264">
        <v>0</v>
      </c>
      <c r="K23" s="264">
        <v>-1</v>
      </c>
      <c r="L23" s="481"/>
    </row>
    <row r="24" spans="2:12" ht="12" x14ac:dyDescent="0.2">
      <c r="B24" s="1018" t="s">
        <v>672</v>
      </c>
      <c r="C24" s="1018"/>
      <c r="D24" s="430">
        <v>3972</v>
      </c>
      <c r="E24" s="430">
        <v>12</v>
      </c>
      <c r="F24" s="430">
        <v>3984</v>
      </c>
      <c r="G24" s="430">
        <v>0</v>
      </c>
      <c r="H24" s="430">
        <v>0</v>
      </c>
      <c r="I24" s="430">
        <v>0</v>
      </c>
      <c r="J24" s="482">
        <v>0</v>
      </c>
      <c r="K24" s="482">
        <v>-1</v>
      </c>
      <c r="L24" s="481"/>
    </row>
    <row r="25" spans="2:12" ht="12" x14ac:dyDescent="0.2">
      <c r="B25" s="485" t="s">
        <v>200</v>
      </c>
      <c r="C25" s="260" t="s">
        <v>673</v>
      </c>
      <c r="D25" s="261">
        <v>47704</v>
      </c>
      <c r="E25" s="261">
        <v>2657</v>
      </c>
      <c r="F25" s="261">
        <v>50361</v>
      </c>
      <c r="G25" s="425">
        <v>2004</v>
      </c>
      <c r="H25" s="425">
        <v>34</v>
      </c>
      <c r="I25" s="425">
        <v>2038</v>
      </c>
      <c r="J25" s="264">
        <v>4.8724508092858679E-2</v>
      </c>
      <c r="K25" s="264">
        <v>-0.95953217767717081</v>
      </c>
      <c r="L25" s="481"/>
    </row>
    <row r="26" spans="2:12" ht="12" x14ac:dyDescent="0.2">
      <c r="B26" s="1018" t="s">
        <v>674</v>
      </c>
      <c r="C26" s="1018"/>
      <c r="D26" s="430">
        <v>47704</v>
      </c>
      <c r="E26" s="430">
        <v>2657</v>
      </c>
      <c r="F26" s="430">
        <v>50361</v>
      </c>
      <c r="G26" s="430">
        <v>2004</v>
      </c>
      <c r="H26" s="430">
        <v>34</v>
      </c>
      <c r="I26" s="430">
        <v>2038</v>
      </c>
      <c r="J26" s="482">
        <v>4.8724508092858679E-2</v>
      </c>
      <c r="K26" s="482">
        <v>-0.95953217767717081</v>
      </c>
      <c r="L26" s="481"/>
    </row>
    <row r="27" spans="2:12" ht="12" x14ac:dyDescent="0.2">
      <c r="B27" s="878" t="s">
        <v>198</v>
      </c>
      <c r="C27" s="260" t="s">
        <v>675</v>
      </c>
      <c r="D27" s="261">
        <v>563</v>
      </c>
      <c r="E27" s="261">
        <v>4</v>
      </c>
      <c r="F27" s="261">
        <v>567</v>
      </c>
      <c r="G27" s="425">
        <v>0</v>
      </c>
      <c r="H27" s="425">
        <v>0</v>
      </c>
      <c r="I27" s="425">
        <v>0</v>
      </c>
      <c r="J27" s="264">
        <v>0</v>
      </c>
      <c r="K27" s="264">
        <v>-1</v>
      </c>
      <c r="L27" s="481"/>
    </row>
    <row r="28" spans="2:12" ht="12" x14ac:dyDescent="0.2">
      <c r="B28" s="885"/>
      <c r="C28" s="260" t="s">
        <v>469</v>
      </c>
      <c r="D28" s="261">
        <v>4351</v>
      </c>
      <c r="E28" s="261">
        <v>41</v>
      </c>
      <c r="F28" s="261">
        <v>4392</v>
      </c>
      <c r="G28" s="425">
        <v>7</v>
      </c>
      <c r="H28" s="425">
        <v>0</v>
      </c>
      <c r="I28" s="425">
        <v>7</v>
      </c>
      <c r="J28" s="264">
        <v>1.6735601405790519E-4</v>
      </c>
      <c r="K28" s="264">
        <v>-0.99840619307832423</v>
      </c>
      <c r="L28" s="481"/>
    </row>
    <row r="29" spans="2:12" ht="8.25" customHeight="1" x14ac:dyDescent="0.2">
      <c r="B29" s="1024" t="s">
        <v>261</v>
      </c>
      <c r="C29" s="1025"/>
      <c r="D29" s="430">
        <v>4914</v>
      </c>
      <c r="E29" s="430">
        <v>45</v>
      </c>
      <c r="F29" s="430">
        <v>4959</v>
      </c>
      <c r="G29" s="430">
        <v>7</v>
      </c>
      <c r="H29" s="430">
        <v>0</v>
      </c>
      <c r="I29" s="430">
        <v>7</v>
      </c>
      <c r="J29" s="482">
        <v>1.6735601405790519E-4</v>
      </c>
      <c r="K29" s="482">
        <v>-0.99858842508570278</v>
      </c>
      <c r="L29" s="481"/>
    </row>
    <row r="30" spans="2:12" ht="12" x14ac:dyDescent="0.2">
      <c r="B30" s="486"/>
      <c r="C30" s="260" t="s">
        <v>676</v>
      </c>
      <c r="D30" s="261">
        <v>511</v>
      </c>
      <c r="E30" s="261">
        <v>6</v>
      </c>
      <c r="F30" s="261">
        <v>517</v>
      </c>
      <c r="G30" s="425">
        <v>0</v>
      </c>
      <c r="H30" s="425">
        <v>0</v>
      </c>
      <c r="I30" s="425">
        <v>0</v>
      </c>
      <c r="J30" s="264">
        <v>0</v>
      </c>
      <c r="K30" s="264">
        <v>-1</v>
      </c>
      <c r="L30" s="481"/>
    </row>
    <row r="31" spans="2:12" ht="9" customHeight="1" x14ac:dyDescent="0.2">
      <c r="B31" s="1024" t="s">
        <v>677</v>
      </c>
      <c r="C31" s="1025"/>
      <c r="D31" s="430">
        <v>511</v>
      </c>
      <c r="E31" s="430">
        <v>6</v>
      </c>
      <c r="F31" s="430">
        <v>517</v>
      </c>
      <c r="G31" s="430">
        <v>0</v>
      </c>
      <c r="H31" s="430">
        <v>0</v>
      </c>
      <c r="I31" s="430">
        <v>0</v>
      </c>
      <c r="J31" s="482">
        <v>0</v>
      </c>
      <c r="K31" s="482">
        <v>-1</v>
      </c>
      <c r="L31" s="481"/>
    </row>
    <row r="32" spans="2:12" ht="12" x14ac:dyDescent="0.2">
      <c r="B32" s="878" t="s">
        <v>196</v>
      </c>
      <c r="C32" s="260" t="s">
        <v>678</v>
      </c>
      <c r="D32" s="261">
        <v>6629</v>
      </c>
      <c r="E32" s="261">
        <v>8</v>
      </c>
      <c r="F32" s="261">
        <v>6637</v>
      </c>
      <c r="G32" s="425">
        <v>0</v>
      </c>
      <c r="H32" s="425">
        <v>0</v>
      </c>
      <c r="I32" s="425">
        <v>0</v>
      </c>
      <c r="J32" s="264">
        <v>0</v>
      </c>
      <c r="K32" s="264">
        <v>-1</v>
      </c>
      <c r="L32" s="481"/>
    </row>
    <row r="33" spans="2:15" ht="12" x14ac:dyDescent="0.2">
      <c r="B33" s="884"/>
      <c r="C33" s="260" t="s">
        <v>250</v>
      </c>
      <c r="D33" s="261">
        <v>10791</v>
      </c>
      <c r="E33" s="261">
        <v>300</v>
      </c>
      <c r="F33" s="261">
        <v>11091</v>
      </c>
      <c r="G33" s="425">
        <v>17</v>
      </c>
      <c r="H33" s="425">
        <v>0</v>
      </c>
      <c r="I33" s="425">
        <v>17</v>
      </c>
      <c r="J33" s="264">
        <v>4.0643603414062689E-4</v>
      </c>
      <c r="K33" s="264">
        <v>-0.99846722567847801</v>
      </c>
      <c r="L33" s="481"/>
    </row>
    <row r="34" spans="2:15" ht="12" x14ac:dyDescent="0.2">
      <c r="B34" s="885"/>
      <c r="C34" s="260" t="s">
        <v>473</v>
      </c>
      <c r="D34" s="261">
        <v>16822</v>
      </c>
      <c r="E34" s="261">
        <v>326</v>
      </c>
      <c r="F34" s="261">
        <v>17148</v>
      </c>
      <c r="G34" s="425">
        <v>0</v>
      </c>
      <c r="H34" s="425">
        <v>0</v>
      </c>
      <c r="I34" s="425">
        <v>0</v>
      </c>
      <c r="J34" s="264">
        <v>0</v>
      </c>
      <c r="K34" s="264">
        <v>-1</v>
      </c>
      <c r="L34" s="481"/>
    </row>
    <row r="35" spans="2:15" s="480" customFormat="1" ht="12" x14ac:dyDescent="0.2">
      <c r="B35" s="1018" t="s">
        <v>679</v>
      </c>
      <c r="C35" s="1018"/>
      <c r="D35" s="430">
        <v>34242</v>
      </c>
      <c r="E35" s="430">
        <v>634</v>
      </c>
      <c r="F35" s="430">
        <v>34876</v>
      </c>
      <c r="G35" s="430">
        <v>17</v>
      </c>
      <c r="H35" s="430">
        <v>0</v>
      </c>
      <c r="I35" s="430">
        <v>17</v>
      </c>
      <c r="J35" s="482">
        <v>4.0643603414062689E-4</v>
      </c>
      <c r="K35" s="482">
        <v>-0.9995125587796766</v>
      </c>
      <c r="L35" s="481"/>
    </row>
    <row r="36" spans="2:15" s="480" customFormat="1" ht="12" x14ac:dyDescent="0.2">
      <c r="B36" s="878" t="s">
        <v>195</v>
      </c>
      <c r="C36" s="260" t="s">
        <v>680</v>
      </c>
      <c r="D36" s="261">
        <v>440</v>
      </c>
      <c r="E36" s="261">
        <v>1</v>
      </c>
      <c r="F36" s="261">
        <v>441</v>
      </c>
      <c r="G36" s="425">
        <v>0</v>
      </c>
      <c r="H36" s="425">
        <v>0</v>
      </c>
      <c r="I36" s="425">
        <v>0</v>
      </c>
      <c r="J36" s="264">
        <v>0</v>
      </c>
      <c r="K36" s="264">
        <v>-1</v>
      </c>
      <c r="L36" s="481"/>
    </row>
    <row r="37" spans="2:15" ht="12" x14ac:dyDescent="0.2">
      <c r="B37" s="879"/>
      <c r="C37" s="260" t="s">
        <v>681</v>
      </c>
      <c r="D37" s="261">
        <v>4065</v>
      </c>
      <c r="E37" s="261">
        <v>75</v>
      </c>
      <c r="F37" s="261">
        <v>4140</v>
      </c>
      <c r="G37" s="425">
        <v>0</v>
      </c>
      <c r="H37" s="425">
        <v>0</v>
      </c>
      <c r="I37" s="425">
        <v>0</v>
      </c>
      <c r="J37" s="264">
        <v>0</v>
      </c>
      <c r="K37" s="264">
        <v>-1</v>
      </c>
      <c r="L37" s="481"/>
    </row>
    <row r="38" spans="2:15" s="480" customFormat="1" ht="12" x14ac:dyDescent="0.2">
      <c r="B38" s="1018" t="s">
        <v>246</v>
      </c>
      <c r="C38" s="1018"/>
      <c r="D38" s="430">
        <v>4505</v>
      </c>
      <c r="E38" s="430">
        <v>76</v>
      </c>
      <c r="F38" s="430">
        <v>4581</v>
      </c>
      <c r="G38" s="430">
        <v>0</v>
      </c>
      <c r="H38" s="430">
        <v>0</v>
      </c>
      <c r="I38" s="430">
        <v>0</v>
      </c>
      <c r="J38" s="482">
        <v>0</v>
      </c>
      <c r="K38" s="482">
        <v>-1</v>
      </c>
      <c r="L38" s="481"/>
    </row>
    <row r="39" spans="2:15" s="480" customFormat="1" ht="12" x14ac:dyDescent="0.2">
      <c r="B39" s="878" t="s">
        <v>194</v>
      </c>
      <c r="C39" s="260" t="s">
        <v>242</v>
      </c>
      <c r="D39" s="261">
        <v>34779</v>
      </c>
      <c r="E39" s="261">
        <v>885</v>
      </c>
      <c r="F39" s="261">
        <v>35664</v>
      </c>
      <c r="G39" s="425">
        <v>440</v>
      </c>
      <c r="H39" s="425">
        <v>4</v>
      </c>
      <c r="I39" s="425">
        <v>444</v>
      </c>
      <c r="J39" s="264">
        <v>1.0615152891672842E-2</v>
      </c>
      <c r="K39" s="264">
        <v>-0.98755047106325711</v>
      </c>
      <c r="L39" s="481"/>
    </row>
    <row r="40" spans="2:15" ht="12" x14ac:dyDescent="0.2">
      <c r="B40" s="1021"/>
      <c r="C40" s="260" t="s">
        <v>682</v>
      </c>
      <c r="D40" s="261">
        <v>0</v>
      </c>
      <c r="E40" s="261">
        <v>282</v>
      </c>
      <c r="F40" s="261">
        <v>282</v>
      </c>
      <c r="G40" s="425">
        <v>0</v>
      </c>
      <c r="H40" s="425">
        <v>0</v>
      </c>
      <c r="I40" s="425">
        <v>0</v>
      </c>
      <c r="J40" s="264">
        <v>0</v>
      </c>
      <c r="K40" s="264">
        <v>-1</v>
      </c>
      <c r="L40" s="481"/>
    </row>
    <row r="41" spans="2:15" ht="12" x14ac:dyDescent="0.2">
      <c r="B41" s="1021"/>
      <c r="C41" s="260" t="s">
        <v>475</v>
      </c>
      <c r="D41" s="261">
        <v>9254</v>
      </c>
      <c r="E41" s="261">
        <v>61</v>
      </c>
      <c r="F41" s="261">
        <v>9315</v>
      </c>
      <c r="G41" s="425">
        <v>3</v>
      </c>
      <c r="H41" s="425">
        <v>0</v>
      </c>
      <c r="I41" s="425">
        <v>3</v>
      </c>
      <c r="J41" s="264">
        <v>7.1724006024816503E-5</v>
      </c>
      <c r="K41" s="264">
        <v>-0.99967793880837363</v>
      </c>
      <c r="L41" s="481"/>
    </row>
    <row r="42" spans="2:15" ht="12" x14ac:dyDescent="0.2">
      <c r="B42" s="1021"/>
      <c r="C42" s="260" t="s">
        <v>683</v>
      </c>
      <c r="D42" s="261">
        <v>2008</v>
      </c>
      <c r="E42" s="261">
        <v>4</v>
      </c>
      <c r="F42" s="261">
        <v>2012</v>
      </c>
      <c r="G42" s="425">
        <v>2</v>
      </c>
      <c r="H42" s="425">
        <v>0</v>
      </c>
      <c r="I42" s="425">
        <v>2</v>
      </c>
      <c r="J42" s="264">
        <v>4.7816004016544338E-5</v>
      </c>
      <c r="K42" s="264">
        <v>-0.99900596421471177</v>
      </c>
      <c r="L42" s="481"/>
    </row>
    <row r="43" spans="2:15" ht="13.8" x14ac:dyDescent="0.2">
      <c r="B43" s="1022"/>
      <c r="C43" s="260" t="s">
        <v>684</v>
      </c>
      <c r="D43" s="261">
        <v>121</v>
      </c>
      <c r="E43" s="261">
        <v>3</v>
      </c>
      <c r="F43" s="261">
        <v>124</v>
      </c>
      <c r="G43" s="425">
        <v>0</v>
      </c>
      <c r="H43" s="425">
        <v>0</v>
      </c>
      <c r="I43" s="425">
        <v>0</v>
      </c>
      <c r="J43" s="264">
        <v>0</v>
      </c>
      <c r="K43" s="264">
        <v>-1</v>
      </c>
      <c r="L43" s="481"/>
    </row>
    <row r="44" spans="2:15" s="480" customFormat="1" ht="12" x14ac:dyDescent="0.2">
      <c r="B44" s="1018" t="s">
        <v>685</v>
      </c>
      <c r="C44" s="1018"/>
      <c r="D44" s="430">
        <v>46162</v>
      </c>
      <c r="E44" s="430">
        <v>1235</v>
      </c>
      <c r="F44" s="430">
        <v>47397</v>
      </c>
      <c r="G44" s="430">
        <v>445</v>
      </c>
      <c r="H44" s="430">
        <v>4</v>
      </c>
      <c r="I44" s="430">
        <v>449</v>
      </c>
      <c r="J44" s="482">
        <v>1.0734692901714204E-2</v>
      </c>
      <c r="K44" s="482">
        <v>-0.99052682659240032</v>
      </c>
      <c r="L44" s="481"/>
    </row>
    <row r="45" spans="2:15" ht="12" x14ac:dyDescent="0.2">
      <c r="B45" s="1023" t="s">
        <v>193</v>
      </c>
      <c r="C45" s="260" t="s">
        <v>232</v>
      </c>
      <c r="D45" s="261">
        <v>1205</v>
      </c>
      <c r="E45" s="261">
        <v>35</v>
      </c>
      <c r="F45" s="261">
        <v>1240</v>
      </c>
      <c r="G45" s="425">
        <v>0</v>
      </c>
      <c r="H45" s="425">
        <v>0</v>
      </c>
      <c r="I45" s="425">
        <v>0</v>
      </c>
      <c r="J45" s="264">
        <v>0</v>
      </c>
      <c r="K45" s="264">
        <v>-1</v>
      </c>
      <c r="L45" s="481"/>
    </row>
    <row r="46" spans="2:15" ht="12" x14ac:dyDescent="0.2">
      <c r="B46" s="1023"/>
      <c r="C46" s="260" t="s">
        <v>686</v>
      </c>
      <c r="D46" s="261">
        <v>12391</v>
      </c>
      <c r="E46" s="261">
        <v>574</v>
      </c>
      <c r="F46" s="261">
        <v>12965</v>
      </c>
      <c r="G46" s="425">
        <v>48</v>
      </c>
      <c r="H46" s="425">
        <v>0</v>
      </c>
      <c r="I46" s="425">
        <v>48</v>
      </c>
      <c r="J46" s="264">
        <v>1.147584096397064E-3</v>
      </c>
      <c r="K46" s="264">
        <v>-0.99629772464327038</v>
      </c>
      <c r="L46" s="481"/>
    </row>
    <row r="47" spans="2:15" ht="12" x14ac:dyDescent="0.2">
      <c r="B47" s="1023"/>
      <c r="C47" s="260" t="s">
        <v>234</v>
      </c>
      <c r="D47" s="261">
        <v>1860</v>
      </c>
      <c r="E47" s="261">
        <v>10</v>
      </c>
      <c r="F47" s="261">
        <v>1870</v>
      </c>
      <c r="G47" s="425">
        <v>89</v>
      </c>
      <c r="H47" s="425">
        <v>1</v>
      </c>
      <c r="I47" s="425">
        <v>90</v>
      </c>
      <c r="J47" s="264">
        <v>2.1517201807444951E-3</v>
      </c>
      <c r="K47" s="264">
        <v>-0.95187165775401072</v>
      </c>
      <c r="L47" s="481"/>
      <c r="M47" s="487"/>
      <c r="N47" s="487"/>
      <c r="O47" s="487"/>
    </row>
    <row r="48" spans="2:15" ht="13.8" x14ac:dyDescent="0.2">
      <c r="B48" s="1023"/>
      <c r="C48" s="260" t="s">
        <v>687</v>
      </c>
      <c r="D48" s="261">
        <v>52</v>
      </c>
      <c r="E48" s="261">
        <v>0</v>
      </c>
      <c r="F48" s="261">
        <v>52</v>
      </c>
      <c r="G48" s="425">
        <v>0</v>
      </c>
      <c r="H48" s="425">
        <v>0</v>
      </c>
      <c r="I48" s="425">
        <v>0</v>
      </c>
      <c r="J48" s="264">
        <v>0</v>
      </c>
      <c r="K48" s="264">
        <v>-1</v>
      </c>
      <c r="L48" s="481"/>
    </row>
    <row r="49" spans="2:13" ht="13.8" x14ac:dyDescent="0.2">
      <c r="B49" s="1023"/>
      <c r="C49" s="260" t="s">
        <v>688</v>
      </c>
      <c r="D49" s="261">
        <v>68</v>
      </c>
      <c r="E49" s="261">
        <v>0</v>
      </c>
      <c r="F49" s="261">
        <v>68</v>
      </c>
      <c r="G49" s="425">
        <v>0</v>
      </c>
      <c r="H49" s="425">
        <v>0</v>
      </c>
      <c r="I49" s="425">
        <v>0</v>
      </c>
      <c r="J49" s="264">
        <v>0</v>
      </c>
      <c r="K49" s="264">
        <v>-1</v>
      </c>
      <c r="L49" s="481"/>
    </row>
    <row r="50" spans="2:13" ht="13.8" x14ac:dyDescent="0.2">
      <c r="B50" s="1023"/>
      <c r="C50" s="260" t="s">
        <v>689</v>
      </c>
      <c r="D50" s="261">
        <v>537</v>
      </c>
      <c r="E50" s="261">
        <v>3</v>
      </c>
      <c r="F50" s="261">
        <v>540</v>
      </c>
      <c r="G50" s="425">
        <v>0</v>
      </c>
      <c r="H50" s="425">
        <v>0</v>
      </c>
      <c r="I50" s="425">
        <v>0</v>
      </c>
      <c r="J50" s="264">
        <v>0</v>
      </c>
      <c r="K50" s="264">
        <v>-1</v>
      </c>
      <c r="L50" s="481"/>
    </row>
    <row r="51" spans="2:13" ht="13.8" x14ac:dyDescent="0.2">
      <c r="B51" s="1023"/>
      <c r="C51" s="260" t="s">
        <v>690</v>
      </c>
      <c r="D51" s="261">
        <v>475</v>
      </c>
      <c r="E51" s="261">
        <v>6</v>
      </c>
      <c r="F51" s="261">
        <v>481</v>
      </c>
      <c r="G51" s="425">
        <v>0</v>
      </c>
      <c r="H51" s="425">
        <v>0</v>
      </c>
      <c r="I51" s="425">
        <v>0</v>
      </c>
      <c r="J51" s="264">
        <v>0</v>
      </c>
      <c r="K51" s="264">
        <v>-1</v>
      </c>
      <c r="L51" s="481"/>
    </row>
    <row r="52" spans="2:13" ht="13.8" x14ac:dyDescent="0.2">
      <c r="B52" s="1023"/>
      <c r="C52" s="260" t="s">
        <v>691</v>
      </c>
      <c r="D52" s="261">
        <v>286</v>
      </c>
      <c r="E52" s="261">
        <v>0</v>
      </c>
      <c r="F52" s="261">
        <v>286</v>
      </c>
      <c r="G52" s="425">
        <v>0</v>
      </c>
      <c r="H52" s="425">
        <v>0</v>
      </c>
      <c r="I52" s="425">
        <v>0</v>
      </c>
      <c r="J52" s="264">
        <v>0</v>
      </c>
      <c r="K52" s="264">
        <v>-1</v>
      </c>
      <c r="L52" s="481"/>
    </row>
    <row r="53" spans="2:13" ht="13.8" x14ac:dyDescent="0.2">
      <c r="B53" s="1023"/>
      <c r="C53" s="260" t="s">
        <v>692</v>
      </c>
      <c r="D53" s="261">
        <v>310</v>
      </c>
      <c r="E53" s="261">
        <v>1</v>
      </c>
      <c r="F53" s="261">
        <v>311</v>
      </c>
      <c r="G53" s="425">
        <v>0</v>
      </c>
      <c r="H53" s="425">
        <v>0</v>
      </c>
      <c r="I53" s="425">
        <v>0</v>
      </c>
      <c r="J53" s="264">
        <v>0</v>
      </c>
      <c r="K53" s="264">
        <v>-1</v>
      </c>
      <c r="L53" s="481"/>
    </row>
    <row r="54" spans="2:13" s="480" customFormat="1" ht="12" x14ac:dyDescent="0.2">
      <c r="B54" s="1018" t="s">
        <v>693</v>
      </c>
      <c r="C54" s="1018"/>
      <c r="D54" s="430">
        <v>17184</v>
      </c>
      <c r="E54" s="430">
        <v>629</v>
      </c>
      <c r="F54" s="430">
        <v>17813</v>
      </c>
      <c r="G54" s="430">
        <v>137</v>
      </c>
      <c r="H54" s="430">
        <v>1</v>
      </c>
      <c r="I54" s="430">
        <v>138</v>
      </c>
      <c r="J54" s="482">
        <v>3.2993042771415591E-3</v>
      </c>
      <c r="K54" s="482">
        <v>-0.99225284904283384</v>
      </c>
      <c r="L54" s="481"/>
    </row>
    <row r="55" spans="2:13" ht="12" x14ac:dyDescent="0.2">
      <c r="B55" s="1023" t="s">
        <v>654</v>
      </c>
      <c r="C55" s="260" t="s">
        <v>223</v>
      </c>
      <c r="D55" s="261">
        <v>15917</v>
      </c>
      <c r="E55" s="261">
        <v>290</v>
      </c>
      <c r="F55" s="261">
        <v>16207</v>
      </c>
      <c r="G55" s="425">
        <v>0</v>
      </c>
      <c r="H55" s="425">
        <v>0</v>
      </c>
      <c r="I55" s="425">
        <v>0</v>
      </c>
      <c r="J55" s="264">
        <v>0</v>
      </c>
      <c r="K55" s="264">
        <v>-1</v>
      </c>
      <c r="L55" s="481"/>
    </row>
    <row r="56" spans="2:13" ht="12" x14ac:dyDescent="0.2">
      <c r="B56" s="1023"/>
      <c r="C56" s="260" t="s">
        <v>228</v>
      </c>
      <c r="D56" s="261">
        <v>27681</v>
      </c>
      <c r="E56" s="261">
        <v>480</v>
      </c>
      <c r="F56" s="261">
        <v>28161</v>
      </c>
      <c r="G56" s="425">
        <v>17093</v>
      </c>
      <c r="H56" s="425">
        <v>283</v>
      </c>
      <c r="I56" s="425">
        <v>17376</v>
      </c>
      <c r="J56" s="264">
        <v>0.41542544289573718</v>
      </c>
      <c r="K56" s="264">
        <v>-0.38297645680196013</v>
      </c>
      <c r="L56" s="481"/>
    </row>
    <row r="57" spans="2:13" ht="12" x14ac:dyDescent="0.2">
      <c r="B57" s="1023"/>
      <c r="C57" s="260" t="s">
        <v>225</v>
      </c>
      <c r="D57" s="261">
        <v>20614</v>
      </c>
      <c r="E57" s="261">
        <v>548</v>
      </c>
      <c r="F57" s="261">
        <v>21162</v>
      </c>
      <c r="G57" s="425">
        <v>21178</v>
      </c>
      <c r="H57" s="425">
        <v>284</v>
      </c>
      <c r="I57" s="425">
        <v>21462</v>
      </c>
      <c r="J57" s="264">
        <v>0.51311353910153723</v>
      </c>
      <c r="K57" s="264">
        <v>1.4176353841791891E-2</v>
      </c>
      <c r="L57" s="481"/>
    </row>
    <row r="58" spans="2:13" ht="12" x14ac:dyDescent="0.2">
      <c r="B58" s="1023"/>
      <c r="C58" s="260" t="s">
        <v>694</v>
      </c>
      <c r="D58" s="261">
        <v>2798</v>
      </c>
      <c r="E58" s="261">
        <v>127</v>
      </c>
      <c r="F58" s="261">
        <v>2925</v>
      </c>
      <c r="G58" s="425">
        <v>0</v>
      </c>
      <c r="H58" s="425">
        <v>0</v>
      </c>
      <c r="I58" s="425">
        <v>0</v>
      </c>
      <c r="J58" s="264">
        <v>0</v>
      </c>
      <c r="K58" s="264">
        <v>-1</v>
      </c>
      <c r="L58" s="481"/>
    </row>
    <row r="59" spans="2:13" ht="12" x14ac:dyDescent="0.2">
      <c r="B59" s="1023"/>
      <c r="C59" s="260" t="s">
        <v>695</v>
      </c>
      <c r="D59" s="261">
        <v>504</v>
      </c>
      <c r="E59" s="261">
        <v>2</v>
      </c>
      <c r="F59" s="261">
        <v>506</v>
      </c>
      <c r="G59" s="425">
        <v>0</v>
      </c>
      <c r="H59" s="425">
        <v>0</v>
      </c>
      <c r="I59" s="425">
        <v>0</v>
      </c>
      <c r="J59" s="264">
        <v>0</v>
      </c>
      <c r="K59" s="264">
        <v>-1</v>
      </c>
      <c r="L59" s="481"/>
    </row>
    <row r="60" spans="2:13" ht="12" x14ac:dyDescent="0.2">
      <c r="B60" s="1023"/>
      <c r="C60" s="260" t="s">
        <v>696</v>
      </c>
      <c r="D60" s="261">
        <v>3696</v>
      </c>
      <c r="E60" s="261">
        <v>2648</v>
      </c>
      <c r="F60" s="261">
        <v>6344</v>
      </c>
      <c r="G60" s="425">
        <v>0</v>
      </c>
      <c r="H60" s="425">
        <v>0</v>
      </c>
      <c r="I60" s="425">
        <v>0</v>
      </c>
      <c r="J60" s="264">
        <v>0</v>
      </c>
      <c r="K60" s="264">
        <v>-1</v>
      </c>
      <c r="L60" s="481"/>
    </row>
    <row r="61" spans="2:13" s="480" customFormat="1" ht="12" x14ac:dyDescent="0.2">
      <c r="B61" s="1018" t="s">
        <v>697</v>
      </c>
      <c r="C61" s="1018"/>
      <c r="D61" s="430">
        <v>71210</v>
      </c>
      <c r="E61" s="430">
        <v>4095</v>
      </c>
      <c r="F61" s="430">
        <v>75305</v>
      </c>
      <c r="G61" s="430">
        <v>38271</v>
      </c>
      <c r="H61" s="430">
        <v>567</v>
      </c>
      <c r="I61" s="430">
        <v>38838</v>
      </c>
      <c r="J61" s="482">
        <v>0.92853898199727447</v>
      </c>
      <c r="K61" s="482">
        <v>-0.48425735342938714</v>
      </c>
      <c r="L61" s="481"/>
    </row>
    <row r="62" spans="2:13" s="480" customFormat="1" ht="12" x14ac:dyDescent="0.2">
      <c r="B62" s="873" t="s">
        <v>698</v>
      </c>
      <c r="C62" s="873"/>
      <c r="D62" s="266">
        <v>338886</v>
      </c>
      <c r="E62" s="266">
        <v>63956</v>
      </c>
      <c r="F62" s="266">
        <v>402842</v>
      </c>
      <c r="G62" s="266">
        <v>41209</v>
      </c>
      <c r="H62" s="266">
        <v>618</v>
      </c>
      <c r="I62" s="266">
        <v>41827</v>
      </c>
      <c r="J62" s="253">
        <v>1</v>
      </c>
      <c r="K62" s="253">
        <v>-0.89617021065330826</v>
      </c>
      <c r="L62" s="481"/>
    </row>
    <row r="63" spans="2:13" x14ac:dyDescent="0.2">
      <c r="B63" s="999" t="s">
        <v>656</v>
      </c>
      <c r="C63" s="999"/>
      <c r="D63" s="999"/>
      <c r="E63" s="999"/>
      <c r="F63" s="999"/>
      <c r="G63" s="999"/>
      <c r="H63" s="999"/>
      <c r="I63" s="999"/>
      <c r="J63" s="999"/>
      <c r="K63" s="999"/>
      <c r="L63" s="488"/>
      <c r="M63" s="488"/>
    </row>
    <row r="64" spans="2:13" x14ac:dyDescent="0.2">
      <c r="B64" s="1019" t="s">
        <v>699</v>
      </c>
      <c r="C64" s="1019"/>
      <c r="D64" s="1019"/>
      <c r="E64" s="1019"/>
      <c r="F64" s="1019"/>
      <c r="G64" s="1019"/>
      <c r="H64" s="1019"/>
      <c r="I64" s="1019"/>
      <c r="J64" s="1019"/>
      <c r="K64" s="1019"/>
      <c r="L64" s="488"/>
      <c r="M64" s="488"/>
    </row>
    <row r="65" spans="2:13" x14ac:dyDescent="0.2">
      <c r="B65" s="1020" t="s">
        <v>700</v>
      </c>
      <c r="C65" s="1020"/>
      <c r="D65" s="1020"/>
      <c r="E65" s="1020"/>
      <c r="F65" s="1020"/>
      <c r="G65" s="1020"/>
      <c r="H65" s="1020"/>
      <c r="I65" s="1020"/>
      <c r="J65" s="1020"/>
      <c r="K65" s="1020"/>
      <c r="L65" s="489"/>
      <c r="M65" s="489"/>
    </row>
    <row r="66" spans="2:13" x14ac:dyDescent="0.2">
      <c r="B66" s="1020" t="s">
        <v>701</v>
      </c>
      <c r="C66" s="1020"/>
      <c r="D66" s="1020"/>
      <c r="E66" s="1020"/>
      <c r="F66" s="1020"/>
      <c r="G66" s="1020"/>
      <c r="H66" s="1020"/>
      <c r="I66" s="1020"/>
      <c r="J66" s="1020"/>
      <c r="K66" s="1020"/>
      <c r="L66" s="489"/>
      <c r="M66" s="489"/>
    </row>
    <row r="67" spans="2:13" x14ac:dyDescent="0.2">
      <c r="B67" s="490"/>
      <c r="C67" s="490"/>
      <c r="D67" s="491"/>
      <c r="E67" s="491"/>
      <c r="F67" s="491"/>
      <c r="G67" s="491"/>
      <c r="H67" s="491"/>
      <c r="I67" s="491"/>
      <c r="J67" s="490"/>
      <c r="K67" s="490"/>
      <c r="L67" s="477"/>
    </row>
    <row r="68" spans="2:13" x14ac:dyDescent="0.2">
      <c r="B68" s="490"/>
      <c r="C68" s="490"/>
      <c r="D68" s="490"/>
      <c r="E68" s="490"/>
      <c r="F68" s="490"/>
      <c r="G68" s="490"/>
      <c r="H68" s="490"/>
      <c r="I68" s="490"/>
      <c r="J68" s="490"/>
      <c r="K68" s="490"/>
      <c r="L68" s="477"/>
    </row>
    <row r="69" spans="2:13" x14ac:dyDescent="0.2">
      <c r="B69" s="492"/>
      <c r="C69" s="492"/>
      <c r="D69" s="478"/>
      <c r="E69" s="478"/>
      <c r="F69" s="478"/>
      <c r="G69" s="478"/>
      <c r="H69" s="478"/>
      <c r="I69" s="478"/>
      <c r="J69" s="492"/>
      <c r="K69" s="493"/>
      <c r="L69" s="477"/>
    </row>
    <row r="70" spans="2:13" x14ac:dyDescent="0.2">
      <c r="C70" s="492"/>
      <c r="D70" s="492"/>
      <c r="E70" s="493"/>
      <c r="F70" s="493"/>
      <c r="G70" s="493"/>
      <c r="H70" s="492"/>
      <c r="I70" s="492"/>
      <c r="J70" s="493"/>
      <c r="K70" s="493"/>
      <c r="L70" s="477"/>
    </row>
    <row r="71" spans="2:13" x14ac:dyDescent="0.2">
      <c r="C71" s="492"/>
      <c r="D71" s="493"/>
      <c r="E71" s="493"/>
      <c r="F71" s="493"/>
      <c r="G71" s="493"/>
      <c r="H71" s="493"/>
      <c r="I71" s="493"/>
      <c r="J71" s="493"/>
      <c r="K71" s="493"/>
      <c r="L71" s="477"/>
    </row>
    <row r="72" spans="2:13" x14ac:dyDescent="0.2">
      <c r="C72" s="492"/>
      <c r="D72" s="493"/>
      <c r="E72" s="493"/>
      <c r="F72" s="493"/>
      <c r="G72" s="493"/>
      <c r="H72" s="492"/>
      <c r="I72" s="492"/>
      <c r="J72" s="492"/>
      <c r="K72" s="492"/>
      <c r="L72" s="477"/>
    </row>
    <row r="73" spans="2:13" x14ac:dyDescent="0.2">
      <c r="C73" s="492"/>
      <c r="D73" s="493"/>
      <c r="E73" s="493"/>
      <c r="F73" s="493"/>
      <c r="G73" s="493"/>
      <c r="H73" s="492"/>
      <c r="I73" s="492"/>
      <c r="J73" s="492"/>
      <c r="K73" s="493"/>
      <c r="L73" s="477"/>
    </row>
    <row r="74" spans="2:13" x14ac:dyDescent="0.2">
      <c r="C74" s="492"/>
      <c r="D74" s="492"/>
      <c r="E74" s="493"/>
      <c r="F74" s="493"/>
      <c r="G74" s="493"/>
      <c r="H74" s="492"/>
      <c r="I74" s="492"/>
      <c r="J74" s="493"/>
      <c r="K74" s="493"/>
      <c r="L74" s="477"/>
    </row>
    <row r="75" spans="2:13" x14ac:dyDescent="0.2">
      <c r="C75" s="492"/>
      <c r="D75" s="492"/>
      <c r="E75" s="493"/>
      <c r="F75" s="493"/>
      <c r="G75" s="493"/>
      <c r="H75" s="492"/>
      <c r="I75" s="492"/>
      <c r="J75" s="493"/>
      <c r="K75" s="493"/>
      <c r="L75" s="477"/>
    </row>
    <row r="76" spans="2:13" x14ac:dyDescent="0.2">
      <c r="C76" s="490"/>
      <c r="D76" s="491"/>
      <c r="E76" s="491"/>
      <c r="F76" s="491"/>
      <c r="G76" s="491"/>
      <c r="H76" s="491"/>
      <c r="I76" s="491"/>
      <c r="J76" s="490"/>
      <c r="K76" s="490"/>
      <c r="L76" s="477"/>
    </row>
    <row r="77" spans="2:13" x14ac:dyDescent="0.2">
      <c r="C77" s="490"/>
      <c r="D77" s="491"/>
      <c r="E77" s="491"/>
      <c r="F77" s="491"/>
      <c r="G77" s="491"/>
      <c r="H77" s="491"/>
      <c r="I77" s="491"/>
      <c r="J77" s="490"/>
      <c r="K77" s="490"/>
      <c r="L77" s="477"/>
    </row>
    <row r="78" spans="2:13" x14ac:dyDescent="0.2">
      <c r="C78" s="490"/>
      <c r="D78" s="491"/>
      <c r="E78" s="491"/>
      <c r="F78" s="491"/>
      <c r="G78" s="491"/>
      <c r="H78" s="491"/>
      <c r="I78" s="491"/>
      <c r="J78" s="490"/>
      <c r="K78" s="490"/>
      <c r="L78" s="477"/>
    </row>
    <row r="79" spans="2:13" x14ac:dyDescent="0.2">
      <c r="C79" s="490"/>
      <c r="D79" s="491"/>
      <c r="E79" s="491"/>
      <c r="F79" s="491"/>
      <c r="G79" s="491"/>
      <c r="H79" s="491"/>
      <c r="I79" s="491"/>
      <c r="J79" s="490"/>
      <c r="K79" s="490"/>
      <c r="L79" s="477"/>
    </row>
    <row r="80" spans="2:13" x14ac:dyDescent="0.2">
      <c r="E80" s="478"/>
      <c r="F80" s="478"/>
      <c r="L80" s="477"/>
    </row>
    <row r="81" spans="3:12" x14ac:dyDescent="0.2">
      <c r="E81" s="478"/>
      <c r="F81" s="478"/>
      <c r="L81" s="477"/>
    </row>
    <row r="82" spans="3:12" x14ac:dyDescent="0.2">
      <c r="L82" s="477"/>
    </row>
    <row r="83" spans="3:12" x14ac:dyDescent="0.2">
      <c r="E83" s="478"/>
      <c r="F83" s="478"/>
      <c r="L83" s="477"/>
    </row>
    <row r="84" spans="3:12" x14ac:dyDescent="0.2">
      <c r="L84" s="477"/>
    </row>
    <row r="85" spans="3:12" x14ac:dyDescent="0.2">
      <c r="E85" s="478"/>
      <c r="F85" s="478"/>
      <c r="L85" s="477"/>
    </row>
    <row r="86" spans="3:12" x14ac:dyDescent="0.2">
      <c r="L86" s="477"/>
    </row>
    <row r="87" spans="3:12" x14ac:dyDescent="0.2">
      <c r="E87" s="478"/>
      <c r="F87" s="478"/>
      <c r="L87" s="477"/>
    </row>
    <row r="88" spans="3:12" x14ac:dyDescent="0.2">
      <c r="L88" s="477"/>
    </row>
    <row r="89" spans="3:12" x14ac:dyDescent="0.2">
      <c r="E89" s="478"/>
      <c r="F89" s="478"/>
      <c r="L89" s="477"/>
    </row>
    <row r="90" spans="3:12" x14ac:dyDescent="0.2">
      <c r="L90" s="477"/>
    </row>
    <row r="91" spans="3:12" x14ac:dyDescent="0.2">
      <c r="C91" s="494"/>
      <c r="L91" s="477"/>
    </row>
    <row r="92" spans="3:12" x14ac:dyDescent="0.2">
      <c r="C92" s="494"/>
      <c r="L92" s="477"/>
    </row>
    <row r="93" spans="3:12" x14ac:dyDescent="0.2">
      <c r="C93" s="494"/>
      <c r="L93" s="477"/>
    </row>
    <row r="94" spans="3:12" x14ac:dyDescent="0.2">
      <c r="C94" s="494"/>
      <c r="L94" s="477"/>
    </row>
    <row r="95" spans="3:12" x14ac:dyDescent="0.2">
      <c r="C95" s="494"/>
      <c r="L95" s="477"/>
    </row>
    <row r="96" spans="3:12" x14ac:dyDescent="0.2">
      <c r="C96" s="494"/>
      <c r="L96" s="477"/>
    </row>
    <row r="97" spans="3:12" x14ac:dyDescent="0.2">
      <c r="C97" s="494"/>
      <c r="L97" s="477"/>
    </row>
    <row r="98" spans="3:12" x14ac:dyDescent="0.2">
      <c r="C98" s="494"/>
      <c r="L98" s="477"/>
    </row>
    <row r="99" spans="3:12" x14ac:dyDescent="0.2">
      <c r="C99" s="494"/>
      <c r="L99" s="477"/>
    </row>
    <row r="100" spans="3:12" x14ac:dyDescent="0.2">
      <c r="C100" s="494"/>
      <c r="L100" s="477"/>
    </row>
    <row r="101" spans="3:12" x14ac:dyDescent="0.2">
      <c r="C101" s="494"/>
      <c r="L101" s="477"/>
    </row>
    <row r="102" spans="3:12" x14ac:dyDescent="0.2">
      <c r="C102" s="494"/>
      <c r="L102" s="477"/>
    </row>
    <row r="103" spans="3:12" x14ac:dyDescent="0.2">
      <c r="C103" s="494"/>
      <c r="L103" s="477"/>
    </row>
    <row r="104" spans="3:12" x14ac:dyDescent="0.2">
      <c r="C104" s="494"/>
      <c r="L104" s="477"/>
    </row>
    <row r="105" spans="3:12" x14ac:dyDescent="0.2">
      <c r="C105" s="494"/>
      <c r="L105" s="477"/>
    </row>
    <row r="106" spans="3:12" x14ac:dyDescent="0.2">
      <c r="C106" s="494"/>
      <c r="L106" s="477"/>
    </row>
    <row r="107" spans="3:12" x14ac:dyDescent="0.2">
      <c r="C107" s="494"/>
      <c r="L107" s="477"/>
    </row>
    <row r="108" spans="3:12" x14ac:dyDescent="0.2">
      <c r="C108" s="494"/>
      <c r="L108" s="477"/>
    </row>
    <row r="109" spans="3:12" x14ac:dyDescent="0.2">
      <c r="C109" s="494"/>
      <c r="L109" s="477"/>
    </row>
    <row r="110" spans="3:12" x14ac:dyDescent="0.2">
      <c r="C110" s="494"/>
      <c r="L110" s="477"/>
    </row>
    <row r="111" spans="3:12" x14ac:dyDescent="0.2">
      <c r="C111" s="494"/>
      <c r="L111" s="477"/>
    </row>
    <row r="112" spans="3:12" x14ac:dyDescent="0.2">
      <c r="C112" s="494"/>
      <c r="L112" s="477"/>
    </row>
    <row r="113" spans="3:12" x14ac:dyDescent="0.2">
      <c r="C113" s="494"/>
      <c r="L113" s="477"/>
    </row>
    <row r="114" spans="3:12" x14ac:dyDescent="0.2">
      <c r="C114" s="494"/>
      <c r="L114" s="477"/>
    </row>
    <row r="115" spans="3:12" x14ac:dyDescent="0.2">
      <c r="C115" s="494"/>
      <c r="L115" s="477"/>
    </row>
    <row r="116" spans="3:12" x14ac:dyDescent="0.2">
      <c r="C116" s="494"/>
      <c r="L116" s="477"/>
    </row>
    <row r="117" spans="3:12" x14ac:dyDescent="0.2">
      <c r="C117" s="494"/>
      <c r="L117" s="477"/>
    </row>
    <row r="118" spans="3:12" x14ac:dyDescent="0.2">
      <c r="C118" s="494"/>
    </row>
    <row r="119" spans="3:12" x14ac:dyDescent="0.2">
      <c r="C119" s="494"/>
    </row>
    <row r="120" spans="3:12" x14ac:dyDescent="0.2">
      <c r="C120" s="494"/>
    </row>
    <row r="121" spans="3:12" x14ac:dyDescent="0.2">
      <c r="C121" s="494"/>
    </row>
    <row r="122" spans="3:12" x14ac:dyDescent="0.2">
      <c r="C122" s="494"/>
    </row>
    <row r="123" spans="3:12" x14ac:dyDescent="0.2">
      <c r="C123" s="494"/>
    </row>
    <row r="124" spans="3:12" x14ac:dyDescent="0.2">
      <c r="C124" s="494"/>
    </row>
    <row r="125" spans="3:12" x14ac:dyDescent="0.2">
      <c r="C125" s="494"/>
    </row>
    <row r="126" spans="3:12" x14ac:dyDescent="0.2">
      <c r="C126" s="494"/>
    </row>
    <row r="127" spans="3:12" x14ac:dyDescent="0.2">
      <c r="C127" s="494"/>
    </row>
    <row r="128" spans="3:12" x14ac:dyDescent="0.2">
      <c r="C128" s="494"/>
    </row>
    <row r="129" spans="3:3" x14ac:dyDescent="0.2">
      <c r="C129" s="494"/>
    </row>
  </sheetData>
  <mergeCells count="40">
    <mergeCell ref="J5:J7"/>
    <mergeCell ref="K5:K7"/>
    <mergeCell ref="D6:D7"/>
    <mergeCell ref="E6:E7"/>
    <mergeCell ref="F6:F7"/>
    <mergeCell ref="G6:G7"/>
    <mergeCell ref="B14:C14"/>
    <mergeCell ref="B5:B7"/>
    <mergeCell ref="C5:C7"/>
    <mergeCell ref="D5:F5"/>
    <mergeCell ref="G5:I5"/>
    <mergeCell ref="H6:H7"/>
    <mergeCell ref="I6:I7"/>
    <mergeCell ref="B8:B10"/>
    <mergeCell ref="B11:C11"/>
    <mergeCell ref="B12:B13"/>
    <mergeCell ref="B36:B37"/>
    <mergeCell ref="B15:B18"/>
    <mergeCell ref="B19:C19"/>
    <mergeCell ref="B20:B21"/>
    <mergeCell ref="B22:C22"/>
    <mergeCell ref="B24:C24"/>
    <mergeCell ref="B26:C26"/>
    <mergeCell ref="B27:B28"/>
    <mergeCell ref="B29:C29"/>
    <mergeCell ref="B31:C31"/>
    <mergeCell ref="B32:B34"/>
    <mergeCell ref="B35:C35"/>
    <mergeCell ref="B66:K66"/>
    <mergeCell ref="B38:C38"/>
    <mergeCell ref="B39:B43"/>
    <mergeCell ref="B44:C44"/>
    <mergeCell ref="B45:B53"/>
    <mergeCell ref="B54:C54"/>
    <mergeCell ref="B55:B60"/>
    <mergeCell ref="B61:C61"/>
    <mergeCell ref="B62:C62"/>
    <mergeCell ref="B63:K63"/>
    <mergeCell ref="B64:K64"/>
    <mergeCell ref="B65:K65"/>
  </mergeCells>
  <pageMargins left="0.7" right="0.7" top="0.75" bottom="0.75" header="0.3" footer="0.3"/>
  <pageSetup paperSize="183" scale="4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2"/>
  <sheetViews>
    <sheetView zoomScaleNormal="100" workbookViewId="0"/>
  </sheetViews>
  <sheetFormatPr baseColWidth="10" defaultColWidth="11.44140625" defaultRowHeight="10.199999999999999" x14ac:dyDescent="0.2"/>
  <cols>
    <col min="1" max="1" width="3.6640625" style="496" customWidth="1"/>
    <col min="2" max="2" width="17.6640625" style="496" customWidth="1"/>
    <col min="3" max="3" width="25.44140625" style="496" customWidth="1"/>
    <col min="4" max="4" width="13.5546875" style="496" customWidth="1"/>
    <col min="5" max="5" width="9.44140625" style="496" customWidth="1"/>
    <col min="6" max="6" width="9.33203125" style="496" customWidth="1"/>
    <col min="7" max="7" width="14.44140625" style="496" customWidth="1"/>
    <col min="8" max="8" width="8.44140625" style="496" customWidth="1"/>
    <col min="9" max="9" width="8" style="496" customWidth="1"/>
    <col min="10" max="10" width="18.88671875" style="496" customWidth="1"/>
    <col min="11" max="11" width="20" style="496" customWidth="1"/>
    <col min="12" max="12" width="11.44140625" style="470"/>
    <col min="13" max="16384" width="11.44140625" style="496"/>
  </cols>
  <sheetData>
    <row r="1" spans="2:13" x14ac:dyDescent="0.2">
      <c r="L1" s="496"/>
    </row>
    <row r="2" spans="2:13" ht="14.4" x14ac:dyDescent="0.3">
      <c r="B2" s="479" t="s">
        <v>702</v>
      </c>
      <c r="L2" s="496"/>
    </row>
    <row r="3" spans="2:13" ht="13.8" x14ac:dyDescent="0.3">
      <c r="B3" s="273" t="s">
        <v>644</v>
      </c>
      <c r="L3" s="496"/>
    </row>
    <row r="4" spans="2:13" x14ac:dyDescent="0.2">
      <c r="L4" s="496"/>
    </row>
    <row r="5" spans="2:13" ht="14.4" customHeight="1" x14ac:dyDescent="0.2">
      <c r="B5" s="1028" t="s">
        <v>211</v>
      </c>
      <c r="C5" s="1028" t="s">
        <v>660</v>
      </c>
      <c r="D5" s="1012" t="s">
        <v>645</v>
      </c>
      <c r="E5" s="1013"/>
      <c r="F5" s="1014"/>
      <c r="G5" s="1012" t="s">
        <v>646</v>
      </c>
      <c r="H5" s="1013"/>
      <c r="I5" s="1014"/>
      <c r="J5" s="1015" t="s">
        <v>647</v>
      </c>
      <c r="K5" s="1015" t="s">
        <v>703</v>
      </c>
      <c r="L5" s="496"/>
    </row>
    <row r="6" spans="2:13" ht="14.4" customHeight="1" x14ac:dyDescent="0.2">
      <c r="B6" s="1029"/>
      <c r="C6" s="1029"/>
      <c r="D6" s="996" t="s">
        <v>661</v>
      </c>
      <c r="E6" s="996" t="s">
        <v>662</v>
      </c>
      <c r="F6" s="1026" t="s">
        <v>653</v>
      </c>
      <c r="G6" s="996" t="s">
        <v>661</v>
      </c>
      <c r="H6" s="996" t="s">
        <v>662</v>
      </c>
      <c r="I6" s="1026" t="s">
        <v>653</v>
      </c>
      <c r="J6" s="1016"/>
      <c r="K6" s="1016"/>
      <c r="L6" s="496"/>
    </row>
    <row r="7" spans="2:13" ht="14.4" customHeight="1" x14ac:dyDescent="0.2">
      <c r="B7" s="1030"/>
      <c r="C7" s="1030"/>
      <c r="D7" s="996"/>
      <c r="E7" s="996"/>
      <c r="F7" s="1027"/>
      <c r="G7" s="996"/>
      <c r="H7" s="996"/>
      <c r="I7" s="1027"/>
      <c r="J7" s="1017"/>
      <c r="K7" s="1017"/>
      <c r="L7" s="496"/>
    </row>
    <row r="8" spans="2:13" ht="12" x14ac:dyDescent="0.2">
      <c r="B8" s="1023" t="s">
        <v>205</v>
      </c>
      <c r="C8" s="497" t="s">
        <v>304</v>
      </c>
      <c r="D8" s="261">
        <v>73</v>
      </c>
      <c r="E8" s="261">
        <v>0</v>
      </c>
      <c r="F8" s="261">
        <v>73</v>
      </c>
      <c r="G8" s="425">
        <v>0</v>
      </c>
      <c r="H8" s="425">
        <v>0</v>
      </c>
      <c r="I8" s="425">
        <v>0</v>
      </c>
      <c r="J8" s="427">
        <v>0</v>
      </c>
      <c r="K8" s="264">
        <v>-1</v>
      </c>
      <c r="L8" s="498"/>
      <c r="M8" s="499"/>
    </row>
    <row r="9" spans="2:13" ht="12" x14ac:dyDescent="0.2">
      <c r="B9" s="1023"/>
      <c r="C9" s="497" t="s">
        <v>307</v>
      </c>
      <c r="D9" s="261">
        <v>93610</v>
      </c>
      <c r="E9" s="261">
        <v>49921</v>
      </c>
      <c r="F9" s="261">
        <v>143531</v>
      </c>
      <c r="G9" s="425">
        <v>24</v>
      </c>
      <c r="H9" s="425">
        <v>0</v>
      </c>
      <c r="I9" s="425">
        <v>24</v>
      </c>
      <c r="J9" s="264">
        <v>5.7091203197107382E-4</v>
      </c>
      <c r="K9" s="264">
        <v>-0.99983278873553449</v>
      </c>
      <c r="L9" s="498"/>
      <c r="M9" s="499"/>
    </row>
    <row r="10" spans="2:13" ht="12" x14ac:dyDescent="0.2">
      <c r="B10" s="1023"/>
      <c r="C10" s="497" t="s">
        <v>305</v>
      </c>
      <c r="D10" s="261">
        <v>2608</v>
      </c>
      <c r="E10" s="261">
        <v>1026</v>
      </c>
      <c r="F10" s="261">
        <v>3634</v>
      </c>
      <c r="G10" s="425">
        <v>25</v>
      </c>
      <c r="H10" s="425">
        <v>0</v>
      </c>
      <c r="I10" s="425">
        <v>25</v>
      </c>
      <c r="J10" s="264">
        <v>5.9470003330320187E-4</v>
      </c>
      <c r="K10" s="264">
        <v>-0.99312052834342324</v>
      </c>
      <c r="L10" s="498"/>
      <c r="M10" s="499"/>
    </row>
    <row r="11" spans="2:13" ht="12" x14ac:dyDescent="0.2">
      <c r="B11" s="1018" t="s">
        <v>663</v>
      </c>
      <c r="C11" s="1018"/>
      <c r="D11" s="430">
        <v>96291</v>
      </c>
      <c r="E11" s="430">
        <v>50947</v>
      </c>
      <c r="F11" s="430">
        <v>147238</v>
      </c>
      <c r="G11" s="430">
        <v>49</v>
      </c>
      <c r="H11" s="430">
        <v>0</v>
      </c>
      <c r="I11" s="430">
        <v>49</v>
      </c>
      <c r="J11" s="482">
        <v>1.1656120652742757E-3</v>
      </c>
      <c r="K11" s="482">
        <v>-0.99966720547684706</v>
      </c>
      <c r="L11" s="498"/>
    </row>
    <row r="12" spans="2:13" ht="12" x14ac:dyDescent="0.2">
      <c r="B12" s="500"/>
      <c r="C12" s="497" t="s">
        <v>297</v>
      </c>
      <c r="D12" s="261">
        <v>3797</v>
      </c>
      <c r="E12" s="261">
        <v>3083</v>
      </c>
      <c r="F12" s="261">
        <v>6880</v>
      </c>
      <c r="G12" s="425">
        <v>8</v>
      </c>
      <c r="H12" s="425">
        <v>0</v>
      </c>
      <c r="I12" s="425">
        <v>8</v>
      </c>
      <c r="J12" s="264">
        <v>1.9030401065702461E-4</v>
      </c>
      <c r="K12" s="264">
        <v>-0.99883720930232556</v>
      </c>
      <c r="L12" s="498"/>
    </row>
    <row r="13" spans="2:13" ht="12" x14ac:dyDescent="0.2">
      <c r="B13" s="1018" t="s">
        <v>665</v>
      </c>
      <c r="C13" s="1018"/>
      <c r="D13" s="430">
        <v>3797</v>
      </c>
      <c r="E13" s="430">
        <v>3083</v>
      </c>
      <c r="F13" s="430">
        <v>6880</v>
      </c>
      <c r="G13" s="430">
        <v>8</v>
      </c>
      <c r="H13" s="430">
        <v>0</v>
      </c>
      <c r="I13" s="430">
        <v>8</v>
      </c>
      <c r="J13" s="482">
        <v>1.9030401065702461E-4</v>
      </c>
      <c r="K13" s="482">
        <v>-0.99883720930232556</v>
      </c>
      <c r="L13" s="498"/>
    </row>
    <row r="14" spans="2:13" ht="12" x14ac:dyDescent="0.2">
      <c r="B14" s="992" t="s">
        <v>203</v>
      </c>
      <c r="C14" s="260" t="s">
        <v>288</v>
      </c>
      <c r="D14" s="261">
        <v>1217</v>
      </c>
      <c r="E14" s="261">
        <v>300</v>
      </c>
      <c r="F14" s="261">
        <v>1517</v>
      </c>
      <c r="G14" s="425">
        <v>2</v>
      </c>
      <c r="H14" s="425">
        <v>0</v>
      </c>
      <c r="I14" s="425">
        <v>2</v>
      </c>
      <c r="J14" s="264">
        <v>4.7576002664256151E-5</v>
      </c>
      <c r="K14" s="264">
        <v>-0.99868160843770604</v>
      </c>
      <c r="L14" s="498"/>
    </row>
    <row r="15" spans="2:13" ht="12" x14ac:dyDescent="0.2">
      <c r="B15" s="992"/>
      <c r="C15" s="260" t="s">
        <v>666</v>
      </c>
      <c r="D15" s="261">
        <v>183</v>
      </c>
      <c r="E15" s="261">
        <v>0</v>
      </c>
      <c r="F15" s="261">
        <v>183</v>
      </c>
      <c r="G15" s="425">
        <v>0</v>
      </c>
      <c r="H15" s="425">
        <v>0</v>
      </c>
      <c r="I15" s="425">
        <v>0</v>
      </c>
      <c r="J15" s="264">
        <v>0</v>
      </c>
      <c r="K15" s="264">
        <v>-1</v>
      </c>
      <c r="L15" s="498"/>
    </row>
    <row r="16" spans="2:13" ht="12" x14ac:dyDescent="0.2">
      <c r="B16" s="992"/>
      <c r="C16" s="260" t="s">
        <v>464</v>
      </c>
      <c r="D16" s="261">
        <v>5593</v>
      </c>
      <c r="E16" s="261">
        <v>288</v>
      </c>
      <c r="F16" s="261">
        <v>5881</v>
      </c>
      <c r="G16" s="425">
        <v>27</v>
      </c>
      <c r="H16" s="425">
        <v>0</v>
      </c>
      <c r="I16" s="425">
        <v>27</v>
      </c>
      <c r="J16" s="264">
        <v>6.4227603596745796E-4</v>
      </c>
      <c r="K16" s="264">
        <v>-0.99540894405713309</v>
      </c>
      <c r="L16" s="498"/>
    </row>
    <row r="17" spans="2:12" ht="12" x14ac:dyDescent="0.2">
      <c r="B17" s="992"/>
      <c r="C17" s="260" t="s">
        <v>667</v>
      </c>
      <c r="D17" s="261">
        <v>340</v>
      </c>
      <c r="E17" s="261">
        <v>5</v>
      </c>
      <c r="F17" s="261">
        <v>345</v>
      </c>
      <c r="G17" s="425">
        <v>0</v>
      </c>
      <c r="H17" s="425">
        <v>0</v>
      </c>
      <c r="I17" s="425">
        <v>0</v>
      </c>
      <c r="J17" s="264">
        <v>0</v>
      </c>
      <c r="K17" s="264">
        <v>-1</v>
      </c>
      <c r="L17" s="498"/>
    </row>
    <row r="18" spans="2:12" ht="12" x14ac:dyDescent="0.2">
      <c r="B18" s="1018" t="s">
        <v>668</v>
      </c>
      <c r="C18" s="1018"/>
      <c r="D18" s="430">
        <v>7333</v>
      </c>
      <c r="E18" s="430">
        <v>593</v>
      </c>
      <c r="F18" s="430">
        <v>7926</v>
      </c>
      <c r="G18" s="430">
        <v>29</v>
      </c>
      <c r="H18" s="430">
        <v>0</v>
      </c>
      <c r="I18" s="430">
        <v>29</v>
      </c>
      <c r="J18" s="482">
        <v>6.8985203863171417E-4</v>
      </c>
      <c r="K18" s="482">
        <v>-0.99634115569013371</v>
      </c>
      <c r="L18" s="498"/>
    </row>
    <row r="19" spans="2:12" ht="12" x14ac:dyDescent="0.2">
      <c r="B19" s="992" t="s">
        <v>202</v>
      </c>
      <c r="C19" s="260" t="s">
        <v>466</v>
      </c>
      <c r="D19" s="261">
        <v>811</v>
      </c>
      <c r="E19" s="261">
        <v>4</v>
      </c>
      <c r="F19" s="261">
        <v>815</v>
      </c>
      <c r="G19" s="425">
        <v>11</v>
      </c>
      <c r="H19" s="425">
        <v>0</v>
      </c>
      <c r="I19" s="425">
        <v>11</v>
      </c>
      <c r="J19" s="264">
        <v>2.6166801465340881E-4</v>
      </c>
      <c r="K19" s="264">
        <v>-0.98650306748466254</v>
      </c>
      <c r="L19" s="498"/>
    </row>
    <row r="20" spans="2:12" ht="12" x14ac:dyDescent="0.2">
      <c r="B20" s="992"/>
      <c r="C20" s="260" t="s">
        <v>669</v>
      </c>
      <c r="D20" s="261">
        <v>136</v>
      </c>
      <c r="E20" s="261">
        <v>0</v>
      </c>
      <c r="F20" s="261">
        <v>136</v>
      </c>
      <c r="G20" s="425">
        <v>0</v>
      </c>
      <c r="H20" s="425">
        <v>0</v>
      </c>
      <c r="I20" s="425">
        <v>0</v>
      </c>
      <c r="J20" s="264">
        <v>0</v>
      </c>
      <c r="K20" s="264">
        <v>-1</v>
      </c>
      <c r="L20" s="498"/>
    </row>
    <row r="21" spans="2:12" ht="12" x14ac:dyDescent="0.2">
      <c r="B21" s="1018" t="s">
        <v>670</v>
      </c>
      <c r="C21" s="1018"/>
      <c r="D21" s="430">
        <v>947</v>
      </c>
      <c r="E21" s="430">
        <v>4</v>
      </c>
      <c r="F21" s="430">
        <v>951</v>
      </c>
      <c r="G21" s="430">
        <v>11</v>
      </c>
      <c r="H21" s="430">
        <v>0</v>
      </c>
      <c r="I21" s="430">
        <v>11</v>
      </c>
      <c r="J21" s="482">
        <v>2.6166801465340881E-4</v>
      </c>
      <c r="K21" s="482">
        <v>-0.98843322818086221</v>
      </c>
      <c r="L21" s="498"/>
    </row>
    <row r="22" spans="2:12" ht="12" x14ac:dyDescent="0.2">
      <c r="B22" s="485" t="s">
        <v>201</v>
      </c>
      <c r="C22" s="260" t="s">
        <v>671</v>
      </c>
      <c r="D22" s="261">
        <v>3879</v>
      </c>
      <c r="E22" s="261">
        <v>9</v>
      </c>
      <c r="F22" s="261">
        <v>3888</v>
      </c>
      <c r="G22" s="425">
        <v>0</v>
      </c>
      <c r="H22" s="425">
        <v>0</v>
      </c>
      <c r="I22" s="425">
        <v>0</v>
      </c>
      <c r="J22" s="264">
        <v>0</v>
      </c>
      <c r="K22" s="264">
        <v>-1</v>
      </c>
      <c r="L22" s="498"/>
    </row>
    <row r="23" spans="2:12" ht="12" x14ac:dyDescent="0.2">
      <c r="B23" s="1018" t="s">
        <v>672</v>
      </c>
      <c r="C23" s="1018"/>
      <c r="D23" s="430">
        <v>3879</v>
      </c>
      <c r="E23" s="430">
        <v>9</v>
      </c>
      <c r="F23" s="430">
        <v>3888</v>
      </c>
      <c r="G23" s="430">
        <v>0</v>
      </c>
      <c r="H23" s="430">
        <v>0</v>
      </c>
      <c r="I23" s="430">
        <v>0</v>
      </c>
      <c r="J23" s="482">
        <v>0</v>
      </c>
      <c r="K23" s="482">
        <v>-1</v>
      </c>
      <c r="L23" s="498"/>
    </row>
    <row r="24" spans="2:12" ht="12" x14ac:dyDescent="0.2">
      <c r="B24" s="485" t="s">
        <v>200</v>
      </c>
      <c r="C24" s="260" t="s">
        <v>673</v>
      </c>
      <c r="D24" s="261">
        <v>49327</v>
      </c>
      <c r="E24" s="261">
        <v>2662</v>
      </c>
      <c r="F24" s="261">
        <v>51989</v>
      </c>
      <c r="G24" s="425">
        <v>2614</v>
      </c>
      <c r="H24" s="425">
        <v>29</v>
      </c>
      <c r="I24" s="425">
        <v>2643</v>
      </c>
      <c r="J24" s="264">
        <v>6.2871687520814498E-2</v>
      </c>
      <c r="K24" s="264">
        <v>-0.94916232279905366</v>
      </c>
      <c r="L24" s="498"/>
    </row>
    <row r="25" spans="2:12" ht="12" x14ac:dyDescent="0.2">
      <c r="B25" s="1018" t="s">
        <v>674</v>
      </c>
      <c r="C25" s="1018"/>
      <c r="D25" s="430">
        <v>49327</v>
      </c>
      <c r="E25" s="430">
        <v>2662</v>
      </c>
      <c r="F25" s="430">
        <v>51989</v>
      </c>
      <c r="G25" s="430">
        <v>2614</v>
      </c>
      <c r="H25" s="430">
        <v>29</v>
      </c>
      <c r="I25" s="430">
        <v>2643</v>
      </c>
      <c r="J25" s="482">
        <v>6.2871687520814498E-2</v>
      </c>
      <c r="K25" s="482">
        <v>-0.94916232279905366</v>
      </c>
      <c r="L25" s="498"/>
    </row>
    <row r="26" spans="2:12" ht="12" x14ac:dyDescent="0.2">
      <c r="B26" s="878" t="s">
        <v>198</v>
      </c>
      <c r="C26" s="260" t="s">
        <v>675</v>
      </c>
      <c r="D26" s="261">
        <v>612</v>
      </c>
      <c r="E26" s="261">
        <v>1</v>
      </c>
      <c r="F26" s="261">
        <v>613</v>
      </c>
      <c r="G26" s="425">
        <v>0</v>
      </c>
      <c r="H26" s="425">
        <v>0</v>
      </c>
      <c r="I26" s="425">
        <v>0</v>
      </c>
      <c r="J26" s="264">
        <v>0</v>
      </c>
      <c r="K26" s="264">
        <v>-1</v>
      </c>
      <c r="L26" s="498"/>
    </row>
    <row r="27" spans="2:12" ht="12" x14ac:dyDescent="0.2">
      <c r="B27" s="885"/>
      <c r="C27" s="260" t="s">
        <v>469</v>
      </c>
      <c r="D27" s="261">
        <v>4634</v>
      </c>
      <c r="E27" s="261">
        <v>46</v>
      </c>
      <c r="F27" s="261">
        <v>4680</v>
      </c>
      <c r="G27" s="425">
        <v>1</v>
      </c>
      <c r="H27" s="425">
        <v>0</v>
      </c>
      <c r="I27" s="425">
        <v>1</v>
      </c>
      <c r="J27" s="264">
        <v>2.3788001332128076E-5</v>
      </c>
      <c r="K27" s="264">
        <v>-0.99978632478632479</v>
      </c>
      <c r="L27" s="498"/>
    </row>
    <row r="28" spans="2:12" ht="9" customHeight="1" x14ac:dyDescent="0.2">
      <c r="B28" s="1024" t="s">
        <v>261</v>
      </c>
      <c r="C28" s="1025"/>
      <c r="D28" s="430">
        <v>5246</v>
      </c>
      <c r="E28" s="430">
        <v>47</v>
      </c>
      <c r="F28" s="430">
        <v>5293</v>
      </c>
      <c r="G28" s="430">
        <v>1</v>
      </c>
      <c r="H28" s="430">
        <v>0</v>
      </c>
      <c r="I28" s="430">
        <v>1</v>
      </c>
      <c r="J28" s="482">
        <v>2.3788001332128076E-5</v>
      </c>
      <c r="K28" s="482">
        <v>-0.99981107122614776</v>
      </c>
      <c r="L28" s="498"/>
    </row>
    <row r="29" spans="2:12" ht="12" x14ac:dyDescent="0.2">
      <c r="B29" s="486"/>
      <c r="C29" s="260" t="s">
        <v>676</v>
      </c>
      <c r="D29" s="261">
        <v>653</v>
      </c>
      <c r="E29" s="261">
        <v>4</v>
      </c>
      <c r="F29" s="261">
        <v>657</v>
      </c>
      <c r="G29" s="425">
        <v>0</v>
      </c>
      <c r="H29" s="425">
        <v>0</v>
      </c>
      <c r="I29" s="425">
        <v>0</v>
      </c>
      <c r="J29" s="264">
        <v>0</v>
      </c>
      <c r="K29" s="264">
        <v>-1</v>
      </c>
      <c r="L29" s="498"/>
    </row>
    <row r="30" spans="2:12" ht="12" x14ac:dyDescent="0.2">
      <c r="B30" s="1024" t="s">
        <v>677</v>
      </c>
      <c r="C30" s="1025"/>
      <c r="D30" s="430">
        <v>653</v>
      </c>
      <c r="E30" s="430">
        <v>4</v>
      </c>
      <c r="F30" s="430">
        <v>657</v>
      </c>
      <c r="G30" s="430">
        <v>0</v>
      </c>
      <c r="H30" s="430">
        <v>0</v>
      </c>
      <c r="I30" s="430">
        <v>0</v>
      </c>
      <c r="J30" s="482">
        <v>0</v>
      </c>
      <c r="K30" s="482">
        <v>-1</v>
      </c>
      <c r="L30" s="498"/>
    </row>
    <row r="31" spans="2:12" ht="12" x14ac:dyDescent="0.2">
      <c r="B31" s="1032" t="s">
        <v>704</v>
      </c>
      <c r="C31" s="260" t="s">
        <v>678</v>
      </c>
      <c r="D31" s="261">
        <v>6665</v>
      </c>
      <c r="E31" s="261">
        <v>11</v>
      </c>
      <c r="F31" s="261">
        <v>6676</v>
      </c>
      <c r="G31" s="425">
        <v>0</v>
      </c>
      <c r="H31" s="425">
        <v>0</v>
      </c>
      <c r="I31" s="425">
        <v>0</v>
      </c>
      <c r="J31" s="264">
        <v>0</v>
      </c>
      <c r="K31" s="264">
        <v>-1</v>
      </c>
      <c r="L31" s="498"/>
    </row>
    <row r="32" spans="2:12" ht="12" x14ac:dyDescent="0.2">
      <c r="B32" s="1035"/>
      <c r="C32" s="260" t="s">
        <v>250</v>
      </c>
      <c r="D32" s="261">
        <v>11316</v>
      </c>
      <c r="E32" s="261">
        <v>306</v>
      </c>
      <c r="F32" s="261">
        <v>11622</v>
      </c>
      <c r="G32" s="425">
        <v>63</v>
      </c>
      <c r="H32" s="425">
        <v>0</v>
      </c>
      <c r="I32" s="425">
        <v>63</v>
      </c>
      <c r="J32" s="264">
        <v>1.4986440839240688E-3</v>
      </c>
      <c r="K32" s="264">
        <v>-0.99457924625709859</v>
      </c>
      <c r="L32" s="498"/>
    </row>
    <row r="33" spans="2:12" ht="12" x14ac:dyDescent="0.2">
      <c r="B33" s="1036"/>
      <c r="C33" s="260" t="s">
        <v>473</v>
      </c>
      <c r="D33" s="261">
        <v>17406</v>
      </c>
      <c r="E33" s="261">
        <v>317</v>
      </c>
      <c r="F33" s="261">
        <v>17723</v>
      </c>
      <c r="G33" s="425">
        <v>0</v>
      </c>
      <c r="H33" s="425">
        <v>0</v>
      </c>
      <c r="I33" s="425">
        <v>0</v>
      </c>
      <c r="J33" s="264">
        <v>0</v>
      </c>
      <c r="K33" s="264">
        <v>-1</v>
      </c>
      <c r="L33" s="498"/>
    </row>
    <row r="34" spans="2:12" ht="12" x14ac:dyDescent="0.2">
      <c r="B34" s="1018" t="s">
        <v>679</v>
      </c>
      <c r="C34" s="1018"/>
      <c r="D34" s="430">
        <v>35387</v>
      </c>
      <c r="E34" s="430">
        <v>634</v>
      </c>
      <c r="F34" s="430">
        <v>36021</v>
      </c>
      <c r="G34" s="430">
        <v>63</v>
      </c>
      <c r="H34" s="430">
        <v>0</v>
      </c>
      <c r="I34" s="430">
        <v>63</v>
      </c>
      <c r="J34" s="482">
        <v>1.4986440839240688E-3</v>
      </c>
      <c r="K34" s="482">
        <v>-0.99825102023819434</v>
      </c>
      <c r="L34" s="498"/>
    </row>
    <row r="35" spans="2:12" ht="12" x14ac:dyDescent="0.2">
      <c r="B35" s="878" t="s">
        <v>195</v>
      </c>
      <c r="C35" s="260" t="s">
        <v>680</v>
      </c>
      <c r="D35" s="261">
        <v>558</v>
      </c>
      <c r="E35" s="261">
        <v>1</v>
      </c>
      <c r="F35" s="261">
        <v>559</v>
      </c>
      <c r="G35" s="425">
        <v>0</v>
      </c>
      <c r="H35" s="425">
        <v>0</v>
      </c>
      <c r="I35" s="425">
        <v>0</v>
      </c>
      <c r="J35" s="264">
        <v>0</v>
      </c>
      <c r="K35" s="264">
        <v>-1</v>
      </c>
      <c r="L35" s="498"/>
    </row>
    <row r="36" spans="2:12" ht="12" x14ac:dyDescent="0.2">
      <c r="B36" s="879"/>
      <c r="C36" s="260" t="s">
        <v>681</v>
      </c>
      <c r="D36" s="261">
        <v>5251</v>
      </c>
      <c r="E36" s="261">
        <v>102</v>
      </c>
      <c r="F36" s="261">
        <v>5353</v>
      </c>
      <c r="G36" s="425">
        <v>0</v>
      </c>
      <c r="H36" s="425">
        <v>0</v>
      </c>
      <c r="I36" s="425">
        <v>0</v>
      </c>
      <c r="J36" s="264">
        <v>0</v>
      </c>
      <c r="K36" s="264">
        <v>-1</v>
      </c>
      <c r="L36" s="498"/>
    </row>
    <row r="37" spans="2:12" ht="12" x14ac:dyDescent="0.2">
      <c r="B37" s="1018" t="s">
        <v>246</v>
      </c>
      <c r="C37" s="1018"/>
      <c r="D37" s="430">
        <v>5809</v>
      </c>
      <c r="E37" s="430">
        <v>103</v>
      </c>
      <c r="F37" s="430">
        <v>5912</v>
      </c>
      <c r="G37" s="430">
        <v>0</v>
      </c>
      <c r="H37" s="430">
        <v>0</v>
      </c>
      <c r="I37" s="430">
        <v>0</v>
      </c>
      <c r="J37" s="482">
        <v>0</v>
      </c>
      <c r="K37" s="482">
        <v>-1</v>
      </c>
      <c r="L37" s="498"/>
    </row>
    <row r="38" spans="2:12" ht="12" x14ac:dyDescent="0.2">
      <c r="B38" s="1032" t="s">
        <v>194</v>
      </c>
      <c r="C38" s="260" t="s">
        <v>242</v>
      </c>
      <c r="D38" s="261">
        <v>33353</v>
      </c>
      <c r="E38" s="261">
        <v>864</v>
      </c>
      <c r="F38" s="261">
        <v>34217</v>
      </c>
      <c r="G38" s="425">
        <v>507</v>
      </c>
      <c r="H38" s="425">
        <v>4</v>
      </c>
      <c r="I38" s="425">
        <v>511</v>
      </c>
      <c r="J38" s="264">
        <v>1.2155668680717446E-2</v>
      </c>
      <c r="K38" s="264">
        <v>-0.98506590291375629</v>
      </c>
      <c r="L38" s="498"/>
    </row>
    <row r="39" spans="2:12" ht="12" x14ac:dyDescent="0.2">
      <c r="B39" s="1033"/>
      <c r="C39" s="260" t="s">
        <v>682</v>
      </c>
      <c r="D39" s="261">
        <v>0</v>
      </c>
      <c r="E39" s="261">
        <v>280</v>
      </c>
      <c r="F39" s="261">
        <v>280</v>
      </c>
      <c r="G39" s="425">
        <v>0</v>
      </c>
      <c r="H39" s="425">
        <v>0</v>
      </c>
      <c r="I39" s="425">
        <v>0</v>
      </c>
      <c r="J39" s="264">
        <v>0</v>
      </c>
      <c r="K39" s="264">
        <v>-1</v>
      </c>
      <c r="L39" s="498"/>
    </row>
    <row r="40" spans="2:12" ht="12" x14ac:dyDescent="0.2">
      <c r="B40" s="1033"/>
      <c r="C40" s="260" t="s">
        <v>475</v>
      </c>
      <c r="D40" s="261">
        <v>9456</v>
      </c>
      <c r="E40" s="261">
        <v>90</v>
      </c>
      <c r="F40" s="261">
        <v>9546</v>
      </c>
      <c r="G40" s="425">
        <v>1</v>
      </c>
      <c r="H40" s="425">
        <v>0</v>
      </c>
      <c r="I40" s="425">
        <v>1</v>
      </c>
      <c r="J40" s="264">
        <v>2.3788001332128076E-5</v>
      </c>
      <c r="K40" s="264">
        <v>-0.9998952440812906</v>
      </c>
      <c r="L40" s="498"/>
    </row>
    <row r="41" spans="2:12" ht="12" x14ac:dyDescent="0.2">
      <c r="B41" s="1033"/>
      <c r="C41" s="260" t="s">
        <v>683</v>
      </c>
      <c r="D41" s="261">
        <v>2084</v>
      </c>
      <c r="E41" s="261">
        <v>3</v>
      </c>
      <c r="F41" s="261">
        <v>2087</v>
      </c>
      <c r="G41" s="425">
        <v>2</v>
      </c>
      <c r="H41" s="425">
        <v>0</v>
      </c>
      <c r="I41" s="425">
        <v>2</v>
      </c>
      <c r="J41" s="264">
        <v>4.7576002664256151E-5</v>
      </c>
      <c r="K41" s="264">
        <v>-0.99904168663152848</v>
      </c>
      <c r="L41" s="498"/>
    </row>
    <row r="42" spans="2:12" ht="13.8" x14ac:dyDescent="0.2">
      <c r="B42" s="1034"/>
      <c r="C42" s="260" t="s">
        <v>684</v>
      </c>
      <c r="D42" s="261">
        <v>104</v>
      </c>
      <c r="E42" s="261">
        <v>3</v>
      </c>
      <c r="F42" s="261">
        <v>107</v>
      </c>
      <c r="G42" s="425">
        <v>0</v>
      </c>
      <c r="H42" s="425">
        <v>0</v>
      </c>
      <c r="I42" s="425">
        <v>0</v>
      </c>
      <c r="J42" s="264">
        <v>0</v>
      </c>
      <c r="K42" s="264">
        <v>-1</v>
      </c>
      <c r="L42" s="498"/>
    </row>
    <row r="43" spans="2:12" ht="12" x14ac:dyDescent="0.2">
      <c r="B43" s="1018" t="s">
        <v>685</v>
      </c>
      <c r="C43" s="1018"/>
      <c r="D43" s="430">
        <v>44997</v>
      </c>
      <c r="E43" s="430">
        <v>1240</v>
      </c>
      <c r="F43" s="430">
        <v>46237</v>
      </c>
      <c r="G43" s="430">
        <v>510</v>
      </c>
      <c r="H43" s="430">
        <v>4</v>
      </c>
      <c r="I43" s="430">
        <v>514</v>
      </c>
      <c r="J43" s="482">
        <v>1.222703268471383E-2</v>
      </c>
      <c r="K43" s="482">
        <v>-0.98888336180980596</v>
      </c>
      <c r="L43" s="498"/>
    </row>
    <row r="44" spans="2:12" ht="12" x14ac:dyDescent="0.2">
      <c r="B44" s="1023" t="s">
        <v>193</v>
      </c>
      <c r="C44" s="260" t="s">
        <v>232</v>
      </c>
      <c r="D44" s="261">
        <v>1458</v>
      </c>
      <c r="E44" s="261">
        <v>39</v>
      </c>
      <c r="F44" s="261">
        <v>1497</v>
      </c>
      <c r="G44" s="425">
        <v>0</v>
      </c>
      <c r="H44" s="425">
        <v>0</v>
      </c>
      <c r="I44" s="425">
        <v>0</v>
      </c>
      <c r="J44" s="264">
        <v>0</v>
      </c>
      <c r="K44" s="264">
        <v>-1</v>
      </c>
      <c r="L44" s="498"/>
    </row>
    <row r="45" spans="2:12" ht="12" x14ac:dyDescent="0.2">
      <c r="B45" s="1023"/>
      <c r="C45" s="260" t="s">
        <v>686</v>
      </c>
      <c r="D45" s="261">
        <v>13434</v>
      </c>
      <c r="E45" s="261">
        <v>551</v>
      </c>
      <c r="F45" s="261">
        <v>13985</v>
      </c>
      <c r="G45" s="425">
        <v>93</v>
      </c>
      <c r="H45" s="425">
        <v>0</v>
      </c>
      <c r="I45" s="425">
        <v>93</v>
      </c>
      <c r="J45" s="264">
        <v>2.2122841238879109E-3</v>
      </c>
      <c r="K45" s="264">
        <v>-0.99335001787629607</v>
      </c>
      <c r="L45" s="498"/>
    </row>
    <row r="46" spans="2:12" ht="12" x14ac:dyDescent="0.2">
      <c r="B46" s="1023"/>
      <c r="C46" s="260" t="s">
        <v>234</v>
      </c>
      <c r="D46" s="261">
        <v>2325</v>
      </c>
      <c r="E46" s="261">
        <v>10</v>
      </c>
      <c r="F46" s="261">
        <v>2335</v>
      </c>
      <c r="G46" s="425">
        <v>23</v>
      </c>
      <c r="H46" s="425">
        <v>0</v>
      </c>
      <c r="I46" s="425">
        <v>23</v>
      </c>
      <c r="J46" s="264">
        <v>5.4712403063894577E-4</v>
      </c>
      <c r="K46" s="264">
        <v>-0.99014989293361888</v>
      </c>
      <c r="L46" s="498"/>
    </row>
    <row r="47" spans="2:12" ht="13.8" x14ac:dyDescent="0.2">
      <c r="B47" s="1023"/>
      <c r="C47" s="260" t="s">
        <v>687</v>
      </c>
      <c r="D47" s="261">
        <v>56</v>
      </c>
      <c r="E47" s="261">
        <v>0</v>
      </c>
      <c r="F47" s="261">
        <v>56</v>
      </c>
      <c r="G47" s="425">
        <v>0</v>
      </c>
      <c r="H47" s="425">
        <v>0</v>
      </c>
      <c r="I47" s="425">
        <v>0</v>
      </c>
      <c r="J47" s="264">
        <v>0</v>
      </c>
      <c r="K47" s="264">
        <v>-1</v>
      </c>
      <c r="L47" s="498"/>
    </row>
    <row r="48" spans="2:12" ht="13.8" x14ac:dyDescent="0.2">
      <c r="B48" s="1023"/>
      <c r="C48" s="260" t="s">
        <v>688</v>
      </c>
      <c r="D48" s="261">
        <v>60</v>
      </c>
      <c r="E48" s="261">
        <v>0</v>
      </c>
      <c r="F48" s="261">
        <v>60</v>
      </c>
      <c r="G48" s="425">
        <v>0</v>
      </c>
      <c r="H48" s="425">
        <v>0</v>
      </c>
      <c r="I48" s="425">
        <v>0</v>
      </c>
      <c r="J48" s="264">
        <v>0</v>
      </c>
      <c r="K48" s="264">
        <v>-1</v>
      </c>
      <c r="L48" s="498"/>
    </row>
    <row r="49" spans="2:13" ht="13.8" x14ac:dyDescent="0.2">
      <c r="B49" s="1023"/>
      <c r="C49" s="260" t="s">
        <v>689</v>
      </c>
      <c r="D49" s="261">
        <v>442</v>
      </c>
      <c r="E49" s="261">
        <v>2</v>
      </c>
      <c r="F49" s="261">
        <v>444</v>
      </c>
      <c r="G49" s="425">
        <v>0</v>
      </c>
      <c r="H49" s="425">
        <v>0</v>
      </c>
      <c r="I49" s="425">
        <v>0</v>
      </c>
      <c r="J49" s="264">
        <v>0</v>
      </c>
      <c r="K49" s="264">
        <v>-1</v>
      </c>
      <c r="L49" s="498"/>
    </row>
    <row r="50" spans="2:13" ht="13.8" x14ac:dyDescent="0.2">
      <c r="B50" s="1023"/>
      <c r="C50" s="260" t="s">
        <v>690</v>
      </c>
      <c r="D50" s="261">
        <v>816</v>
      </c>
      <c r="E50" s="261">
        <v>8</v>
      </c>
      <c r="F50" s="261">
        <v>824</v>
      </c>
      <c r="G50" s="425">
        <v>0</v>
      </c>
      <c r="H50" s="425">
        <v>0</v>
      </c>
      <c r="I50" s="425">
        <v>0</v>
      </c>
      <c r="J50" s="264">
        <v>0</v>
      </c>
      <c r="K50" s="264">
        <v>-1</v>
      </c>
      <c r="L50" s="498"/>
    </row>
    <row r="51" spans="2:13" ht="13.8" x14ac:dyDescent="0.2">
      <c r="B51" s="1023"/>
      <c r="C51" s="260" t="s">
        <v>691</v>
      </c>
      <c r="D51" s="261">
        <v>347</v>
      </c>
      <c r="E51" s="261">
        <v>1</v>
      </c>
      <c r="F51" s="261">
        <v>348</v>
      </c>
      <c r="G51" s="425">
        <v>0</v>
      </c>
      <c r="H51" s="425">
        <v>0</v>
      </c>
      <c r="I51" s="425">
        <v>0</v>
      </c>
      <c r="J51" s="264">
        <v>0</v>
      </c>
      <c r="K51" s="264">
        <v>-1</v>
      </c>
      <c r="L51" s="498"/>
    </row>
    <row r="52" spans="2:13" ht="13.8" x14ac:dyDescent="0.2">
      <c r="B52" s="1023"/>
      <c r="C52" s="260" t="s">
        <v>692</v>
      </c>
      <c r="D52" s="261">
        <v>285</v>
      </c>
      <c r="E52" s="261">
        <v>1</v>
      </c>
      <c r="F52" s="261">
        <v>286</v>
      </c>
      <c r="G52" s="425">
        <v>0</v>
      </c>
      <c r="H52" s="425">
        <v>0</v>
      </c>
      <c r="I52" s="425">
        <v>0</v>
      </c>
      <c r="J52" s="264">
        <v>0</v>
      </c>
      <c r="K52" s="264">
        <v>-1</v>
      </c>
      <c r="L52" s="498"/>
    </row>
    <row r="53" spans="2:13" ht="12" x14ac:dyDescent="0.2">
      <c r="B53" s="1018" t="s">
        <v>705</v>
      </c>
      <c r="C53" s="1018"/>
      <c r="D53" s="430">
        <v>19223</v>
      </c>
      <c r="E53" s="430">
        <v>612</v>
      </c>
      <c r="F53" s="430">
        <v>19835</v>
      </c>
      <c r="G53" s="430">
        <v>116</v>
      </c>
      <c r="H53" s="430">
        <v>0</v>
      </c>
      <c r="I53" s="430">
        <v>116</v>
      </c>
      <c r="J53" s="482">
        <v>2.7594081545268567E-3</v>
      </c>
      <c r="K53" s="482">
        <v>-0.99415175195361738</v>
      </c>
      <c r="L53" s="498"/>
    </row>
    <row r="54" spans="2:13" ht="12" x14ac:dyDescent="0.2">
      <c r="B54" s="1023" t="s">
        <v>654</v>
      </c>
      <c r="C54" s="260" t="s">
        <v>223</v>
      </c>
      <c r="D54" s="261">
        <v>16224</v>
      </c>
      <c r="E54" s="261">
        <v>248</v>
      </c>
      <c r="F54" s="261">
        <v>16472</v>
      </c>
      <c r="G54" s="425">
        <v>0</v>
      </c>
      <c r="H54" s="425">
        <v>0</v>
      </c>
      <c r="I54" s="425">
        <v>0</v>
      </c>
      <c r="J54" s="264">
        <v>0</v>
      </c>
      <c r="K54" s="264">
        <v>-1</v>
      </c>
      <c r="L54" s="498"/>
    </row>
    <row r="55" spans="2:13" ht="12" x14ac:dyDescent="0.2">
      <c r="B55" s="1023"/>
      <c r="C55" s="260" t="s">
        <v>228</v>
      </c>
      <c r="D55" s="261">
        <v>25599</v>
      </c>
      <c r="E55" s="261">
        <v>498</v>
      </c>
      <c r="F55" s="261">
        <v>26097</v>
      </c>
      <c r="G55" s="425">
        <v>21235</v>
      </c>
      <c r="H55" s="425">
        <v>285</v>
      </c>
      <c r="I55" s="425">
        <v>21520</v>
      </c>
      <c r="J55" s="264">
        <v>0.51191778866739612</v>
      </c>
      <c r="K55" s="264">
        <v>-0.1753841437713147</v>
      </c>
      <c r="L55" s="498"/>
      <c r="M55" s="501"/>
    </row>
    <row r="56" spans="2:13" ht="12" x14ac:dyDescent="0.2">
      <c r="B56" s="1023"/>
      <c r="C56" s="260" t="s">
        <v>225</v>
      </c>
      <c r="D56" s="261">
        <v>21414</v>
      </c>
      <c r="E56" s="261">
        <v>542</v>
      </c>
      <c r="F56" s="261">
        <v>21956</v>
      </c>
      <c r="G56" s="425">
        <v>16803</v>
      </c>
      <c r="H56" s="425">
        <v>281</v>
      </c>
      <c r="I56" s="425">
        <v>17084</v>
      </c>
      <c r="J56" s="264">
        <v>0.40639421475807602</v>
      </c>
      <c r="K56" s="264">
        <v>-0.22189834213882309</v>
      </c>
      <c r="L56" s="498"/>
    </row>
    <row r="57" spans="2:13" ht="12" x14ac:dyDescent="0.2">
      <c r="B57" s="1023"/>
      <c r="C57" s="260" t="s">
        <v>694</v>
      </c>
      <c r="D57" s="261">
        <v>2619</v>
      </c>
      <c r="E57" s="261">
        <v>119</v>
      </c>
      <c r="F57" s="261">
        <v>2738</v>
      </c>
      <c r="G57" s="425">
        <v>0</v>
      </c>
      <c r="H57" s="425">
        <v>0</v>
      </c>
      <c r="I57" s="425">
        <v>0</v>
      </c>
      <c r="J57" s="264">
        <v>0</v>
      </c>
      <c r="K57" s="264">
        <v>-1</v>
      </c>
      <c r="L57" s="498"/>
    </row>
    <row r="58" spans="2:13" ht="12" x14ac:dyDescent="0.2">
      <c r="B58" s="1023"/>
      <c r="C58" s="260" t="s">
        <v>695</v>
      </c>
      <c r="D58" s="261">
        <v>503</v>
      </c>
      <c r="E58" s="261">
        <v>2</v>
      </c>
      <c r="F58" s="261">
        <v>505</v>
      </c>
      <c r="G58" s="425">
        <v>0</v>
      </c>
      <c r="H58" s="425">
        <v>0</v>
      </c>
      <c r="I58" s="425">
        <v>0</v>
      </c>
      <c r="J58" s="264">
        <v>0</v>
      </c>
      <c r="K58" s="264">
        <v>-1</v>
      </c>
      <c r="L58" s="498"/>
    </row>
    <row r="59" spans="2:13" ht="12" x14ac:dyDescent="0.2">
      <c r="B59" s="1023"/>
      <c r="C59" s="260" t="s">
        <v>696</v>
      </c>
      <c r="D59" s="261">
        <v>4644</v>
      </c>
      <c r="E59" s="261">
        <v>2705</v>
      </c>
      <c r="F59" s="261">
        <v>7349</v>
      </c>
      <c r="G59" s="425">
        <v>0</v>
      </c>
      <c r="H59" s="425">
        <v>0</v>
      </c>
      <c r="I59" s="425">
        <v>0</v>
      </c>
      <c r="J59" s="264">
        <v>0</v>
      </c>
      <c r="K59" s="264">
        <v>-1</v>
      </c>
      <c r="L59" s="498"/>
    </row>
    <row r="60" spans="2:13" ht="12" x14ac:dyDescent="0.2">
      <c r="B60" s="1018" t="s">
        <v>697</v>
      </c>
      <c r="C60" s="1018"/>
      <c r="D60" s="430">
        <v>71003</v>
      </c>
      <c r="E60" s="430">
        <v>4114</v>
      </c>
      <c r="F60" s="430">
        <v>75117</v>
      </c>
      <c r="G60" s="430">
        <v>38038</v>
      </c>
      <c r="H60" s="430">
        <v>566</v>
      </c>
      <c r="I60" s="430">
        <v>38604</v>
      </c>
      <c r="J60" s="482">
        <v>0.91831200342547215</v>
      </c>
      <c r="K60" s="482">
        <v>-0.48608171252845561</v>
      </c>
      <c r="L60" s="498"/>
    </row>
    <row r="61" spans="2:13" ht="12" x14ac:dyDescent="0.2">
      <c r="B61" s="873" t="s">
        <v>706</v>
      </c>
      <c r="C61" s="873"/>
      <c r="D61" s="266">
        <v>343892</v>
      </c>
      <c r="E61" s="266">
        <v>64052</v>
      </c>
      <c r="F61" s="266">
        <v>407944</v>
      </c>
      <c r="G61" s="266">
        <v>41439</v>
      </c>
      <c r="H61" s="266">
        <v>599</v>
      </c>
      <c r="I61" s="266">
        <v>42038</v>
      </c>
      <c r="J61" s="253">
        <v>1</v>
      </c>
      <c r="K61" s="253">
        <v>-0.89695154236856034</v>
      </c>
      <c r="L61" s="498"/>
    </row>
    <row r="62" spans="2:13" x14ac:dyDescent="0.2">
      <c r="B62" s="999" t="s">
        <v>656</v>
      </c>
      <c r="C62" s="999"/>
      <c r="D62" s="999"/>
      <c r="E62" s="999"/>
      <c r="F62" s="999"/>
      <c r="G62" s="999"/>
      <c r="H62" s="999"/>
      <c r="I62" s="999"/>
      <c r="J62" s="999"/>
      <c r="K62" s="999"/>
      <c r="L62" s="498"/>
    </row>
    <row r="63" spans="2:13" x14ac:dyDescent="0.2">
      <c r="B63" s="1019" t="s">
        <v>699</v>
      </c>
      <c r="C63" s="1019"/>
      <c r="D63" s="1019"/>
      <c r="E63" s="1019"/>
      <c r="F63" s="1019"/>
      <c r="G63" s="1019"/>
      <c r="H63" s="1019"/>
      <c r="I63" s="1019"/>
      <c r="J63" s="1019"/>
      <c r="K63" s="1019"/>
      <c r="L63" s="496"/>
    </row>
    <row r="64" spans="2:13" x14ac:dyDescent="0.2">
      <c r="B64" s="1031" t="s">
        <v>707</v>
      </c>
      <c r="C64" s="1031"/>
      <c r="D64" s="1031"/>
      <c r="E64" s="1031"/>
      <c r="F64" s="1031"/>
      <c r="G64" s="1031"/>
      <c r="H64" s="1031"/>
      <c r="I64" s="1031"/>
      <c r="J64" s="1031"/>
      <c r="K64" s="1031"/>
      <c r="L64" s="496"/>
    </row>
    <row r="65" spans="2:12" x14ac:dyDescent="0.2">
      <c r="B65" s="1031" t="s">
        <v>708</v>
      </c>
      <c r="C65" s="1031"/>
      <c r="D65" s="1031"/>
      <c r="E65" s="1031"/>
      <c r="F65" s="1031"/>
      <c r="G65" s="1031"/>
      <c r="H65" s="1031"/>
      <c r="I65" s="1031"/>
      <c r="J65" s="1031"/>
      <c r="K65" s="1031"/>
      <c r="L65" s="496"/>
    </row>
    <row r="66" spans="2:12" x14ac:dyDescent="0.2"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6"/>
    </row>
    <row r="67" spans="2:12" x14ac:dyDescent="0.2">
      <c r="L67" s="496"/>
    </row>
    <row r="68" spans="2:12" x14ac:dyDescent="0.2">
      <c r="D68" s="502"/>
      <c r="E68" s="502"/>
      <c r="F68" s="502"/>
      <c r="G68" s="502"/>
      <c r="H68" s="502"/>
      <c r="I68" s="502"/>
      <c r="K68" s="502"/>
      <c r="L68" s="496"/>
    </row>
    <row r="69" spans="2:12" x14ac:dyDescent="0.2">
      <c r="L69" s="496"/>
    </row>
    <row r="70" spans="2:12" x14ac:dyDescent="0.2">
      <c r="L70" s="496"/>
    </row>
    <row r="71" spans="2:12" x14ac:dyDescent="0.2">
      <c r="L71" s="496"/>
    </row>
    <row r="72" spans="2:12" x14ac:dyDescent="0.2">
      <c r="L72" s="496"/>
    </row>
    <row r="73" spans="2:12" x14ac:dyDescent="0.2">
      <c r="L73" s="496"/>
    </row>
    <row r="74" spans="2:12" x14ac:dyDescent="0.2">
      <c r="L74" s="496"/>
    </row>
    <row r="75" spans="2:12" x14ac:dyDescent="0.2">
      <c r="L75" s="496"/>
    </row>
    <row r="76" spans="2:12" x14ac:dyDescent="0.2">
      <c r="L76" s="496"/>
    </row>
    <row r="77" spans="2:12" x14ac:dyDescent="0.2">
      <c r="L77" s="496"/>
    </row>
    <row r="78" spans="2:12" x14ac:dyDescent="0.2">
      <c r="L78" s="496"/>
    </row>
    <row r="79" spans="2:12" x14ac:dyDescent="0.2">
      <c r="L79" s="496"/>
    </row>
    <row r="80" spans="2:12" x14ac:dyDescent="0.2">
      <c r="L80" s="496"/>
    </row>
    <row r="81" spans="12:12" x14ac:dyDescent="0.2">
      <c r="L81" s="496"/>
    </row>
    <row r="82" spans="12:12" x14ac:dyDescent="0.2">
      <c r="L82" s="496"/>
    </row>
    <row r="83" spans="12:12" x14ac:dyDescent="0.2">
      <c r="L83" s="496"/>
    </row>
    <row r="84" spans="12:12" x14ac:dyDescent="0.2">
      <c r="L84" s="496"/>
    </row>
    <row r="85" spans="12:12" x14ac:dyDescent="0.2">
      <c r="L85" s="496"/>
    </row>
    <row r="86" spans="12:12" x14ac:dyDescent="0.2">
      <c r="L86" s="496"/>
    </row>
    <row r="87" spans="12:12" x14ac:dyDescent="0.2">
      <c r="L87" s="496"/>
    </row>
    <row r="88" spans="12:12" x14ac:dyDescent="0.2">
      <c r="L88" s="496"/>
    </row>
    <row r="89" spans="12:12" x14ac:dyDescent="0.2">
      <c r="L89" s="496"/>
    </row>
    <row r="90" spans="12:12" x14ac:dyDescent="0.2">
      <c r="L90" s="496"/>
    </row>
    <row r="91" spans="12:12" x14ac:dyDescent="0.2">
      <c r="L91" s="496"/>
    </row>
    <row r="92" spans="12:12" x14ac:dyDescent="0.2">
      <c r="L92" s="496"/>
    </row>
    <row r="93" spans="12:12" x14ac:dyDescent="0.2">
      <c r="L93" s="496"/>
    </row>
    <row r="94" spans="12:12" x14ac:dyDescent="0.2">
      <c r="L94" s="496"/>
    </row>
    <row r="95" spans="12:12" x14ac:dyDescent="0.2">
      <c r="L95" s="496"/>
    </row>
    <row r="96" spans="12:12" x14ac:dyDescent="0.2">
      <c r="L96" s="496"/>
    </row>
    <row r="97" spans="12:12" x14ac:dyDescent="0.2">
      <c r="L97" s="496"/>
    </row>
    <row r="98" spans="12:12" x14ac:dyDescent="0.2">
      <c r="L98" s="496"/>
    </row>
    <row r="99" spans="12:12" x14ac:dyDescent="0.2">
      <c r="L99" s="496"/>
    </row>
    <row r="100" spans="12:12" x14ac:dyDescent="0.2">
      <c r="L100" s="496"/>
    </row>
    <row r="101" spans="12:12" x14ac:dyDescent="0.2">
      <c r="L101" s="496"/>
    </row>
    <row r="102" spans="12:12" x14ac:dyDescent="0.2">
      <c r="L102" s="496"/>
    </row>
    <row r="103" spans="12:12" x14ac:dyDescent="0.2">
      <c r="L103" s="496"/>
    </row>
    <row r="104" spans="12:12" x14ac:dyDescent="0.2">
      <c r="L104" s="496"/>
    </row>
    <row r="105" spans="12:12" x14ac:dyDescent="0.2">
      <c r="L105" s="496"/>
    </row>
    <row r="106" spans="12:12" x14ac:dyDescent="0.2">
      <c r="L106" s="496"/>
    </row>
    <row r="107" spans="12:12" x14ac:dyDescent="0.2">
      <c r="L107" s="496"/>
    </row>
    <row r="108" spans="12:12" x14ac:dyDescent="0.2">
      <c r="L108" s="496"/>
    </row>
    <row r="109" spans="12:12" x14ac:dyDescent="0.2">
      <c r="L109" s="496"/>
    </row>
    <row r="110" spans="12:12" x14ac:dyDescent="0.2">
      <c r="L110" s="496"/>
    </row>
    <row r="111" spans="12:12" x14ac:dyDescent="0.2">
      <c r="L111" s="496"/>
    </row>
    <row r="112" spans="12:12" x14ac:dyDescent="0.2">
      <c r="L112" s="496"/>
    </row>
  </sheetData>
  <mergeCells count="39">
    <mergeCell ref="J5:J7"/>
    <mergeCell ref="K5:K7"/>
    <mergeCell ref="D6:D7"/>
    <mergeCell ref="E6:E7"/>
    <mergeCell ref="F6:F7"/>
    <mergeCell ref="G6:G7"/>
    <mergeCell ref="B26:B27"/>
    <mergeCell ref="H6:H7"/>
    <mergeCell ref="I6:I7"/>
    <mergeCell ref="B8:B10"/>
    <mergeCell ref="B11:C11"/>
    <mergeCell ref="B13:C13"/>
    <mergeCell ref="B14:B17"/>
    <mergeCell ref="B5:B7"/>
    <mergeCell ref="C5:C7"/>
    <mergeCell ref="D5:F5"/>
    <mergeCell ref="G5:I5"/>
    <mergeCell ref="B18:C18"/>
    <mergeCell ref="B19:B20"/>
    <mergeCell ref="B21:C21"/>
    <mergeCell ref="B23:C23"/>
    <mergeCell ref="B25:C25"/>
    <mergeCell ref="B60:C60"/>
    <mergeCell ref="B28:C28"/>
    <mergeCell ref="B30:C30"/>
    <mergeCell ref="B31:B33"/>
    <mergeCell ref="B34:C34"/>
    <mergeCell ref="B35:B36"/>
    <mergeCell ref="B37:C37"/>
    <mergeCell ref="B38:B42"/>
    <mergeCell ref="B43:C43"/>
    <mergeCell ref="B44:B52"/>
    <mergeCell ref="B53:C53"/>
    <mergeCell ref="B54:B59"/>
    <mergeCell ref="B61:C61"/>
    <mergeCell ref="B62:K62"/>
    <mergeCell ref="B63:K63"/>
    <mergeCell ref="B64:K64"/>
    <mergeCell ref="B65:K65"/>
  </mergeCells>
  <pageMargins left="0.7" right="0.7" top="0.75" bottom="0.75" header="0.3" footer="0.3"/>
  <pageSetup paperSize="183" scale="5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zoomScaleNormal="100" workbookViewId="0"/>
  </sheetViews>
  <sheetFormatPr baseColWidth="10" defaultColWidth="11.44140625" defaultRowHeight="10.199999999999999" x14ac:dyDescent="0.2"/>
  <cols>
    <col min="1" max="1" width="3.6640625" style="470" customWidth="1"/>
    <col min="2" max="2" width="28.6640625" style="470" customWidth="1"/>
    <col min="3" max="3" width="11.44140625" style="470"/>
    <col min="4" max="4" width="11.33203125" style="470" customWidth="1"/>
    <col min="5" max="6" width="11.44140625" style="470" customWidth="1"/>
    <col min="7" max="7" width="12.88671875" style="470" customWidth="1"/>
    <col min="8" max="8" width="12.5546875" style="470" customWidth="1"/>
    <col min="9" max="9" width="12.33203125" style="470" customWidth="1"/>
    <col min="10" max="10" width="11.44140625" style="512"/>
    <col min="11" max="16384" width="11.44140625" style="470"/>
  </cols>
  <sheetData>
    <row r="2" spans="2:10" ht="14.4" x14ac:dyDescent="0.3">
      <c r="B2" s="84" t="s">
        <v>709</v>
      </c>
      <c r="C2" s="496"/>
      <c r="D2" s="496"/>
      <c r="E2" s="496"/>
      <c r="F2" s="496"/>
      <c r="G2" s="496"/>
      <c r="H2" s="496"/>
      <c r="I2" s="496"/>
      <c r="J2" s="503"/>
    </row>
    <row r="3" spans="2:10" ht="14.4" x14ac:dyDescent="0.3">
      <c r="B3" s="471" t="s">
        <v>643</v>
      </c>
      <c r="C3" s="496"/>
      <c r="D3" s="496"/>
      <c r="E3" s="496"/>
      <c r="F3" s="496"/>
      <c r="G3" s="496"/>
      <c r="H3" s="496"/>
      <c r="I3" s="496"/>
      <c r="J3" s="503"/>
    </row>
    <row r="4" spans="2:10" ht="13.8" x14ac:dyDescent="0.3">
      <c r="B4" s="473" t="s">
        <v>710</v>
      </c>
      <c r="C4" s="496"/>
      <c r="D4" s="496"/>
      <c r="E4" s="496"/>
      <c r="F4" s="496"/>
      <c r="G4" s="496"/>
      <c r="H4" s="496"/>
      <c r="I4" s="496"/>
      <c r="J4" s="503"/>
    </row>
    <row r="5" spans="2:10" x14ac:dyDescent="0.2">
      <c r="B5" s="504"/>
      <c r="C5" s="496"/>
      <c r="D5" s="496"/>
      <c r="E5" s="496"/>
      <c r="F5" s="496"/>
      <c r="G5" s="496"/>
      <c r="H5" s="496"/>
      <c r="I5" s="496"/>
      <c r="J5" s="503"/>
    </row>
    <row r="6" spans="2:10" ht="15" customHeight="1" x14ac:dyDescent="0.2">
      <c r="B6" s="936" t="s">
        <v>211</v>
      </c>
      <c r="C6" s="1040">
        <v>2020</v>
      </c>
      <c r="D6" s="1040"/>
      <c r="E6" s="1040">
        <v>2021</v>
      </c>
      <c r="F6" s="1040"/>
      <c r="G6" s="1015" t="s">
        <v>711</v>
      </c>
      <c r="H6" s="937" t="s">
        <v>712</v>
      </c>
      <c r="I6" s="1015" t="s">
        <v>713</v>
      </c>
      <c r="J6" s="937" t="s">
        <v>714</v>
      </c>
    </row>
    <row r="7" spans="2:10" x14ac:dyDescent="0.2">
      <c r="B7" s="936"/>
      <c r="C7" s="1039" t="s">
        <v>715</v>
      </c>
      <c r="D7" s="1039" t="s">
        <v>716</v>
      </c>
      <c r="E7" s="1039" t="s">
        <v>715</v>
      </c>
      <c r="F7" s="1039" t="s">
        <v>716</v>
      </c>
      <c r="G7" s="1016"/>
      <c r="H7" s="937"/>
      <c r="I7" s="1016"/>
      <c r="J7" s="937"/>
    </row>
    <row r="8" spans="2:10" x14ac:dyDescent="0.2">
      <c r="B8" s="936"/>
      <c r="C8" s="1039"/>
      <c r="D8" s="1039"/>
      <c r="E8" s="1039"/>
      <c r="F8" s="1039"/>
      <c r="G8" s="1017"/>
      <c r="H8" s="937"/>
      <c r="I8" s="1017"/>
      <c r="J8" s="937"/>
    </row>
    <row r="9" spans="2:10" ht="12" x14ac:dyDescent="0.2">
      <c r="B9" s="497" t="s">
        <v>205</v>
      </c>
      <c r="C9" s="505">
        <v>206410</v>
      </c>
      <c r="D9" s="505">
        <v>2892764.8486599997</v>
      </c>
      <c r="E9" s="505">
        <v>266283</v>
      </c>
      <c r="F9" s="505">
        <v>3717955.15919</v>
      </c>
      <c r="G9" s="506">
        <v>0.2493099767807655</v>
      </c>
      <c r="H9" s="507">
        <v>0.29006831064386418</v>
      </c>
      <c r="I9" s="506">
        <v>0.24598840872261782</v>
      </c>
      <c r="J9" s="506">
        <v>0.28526007252620239</v>
      </c>
    </row>
    <row r="10" spans="2:10" ht="12" x14ac:dyDescent="0.2">
      <c r="B10" s="497" t="s">
        <v>204</v>
      </c>
      <c r="C10" s="505">
        <v>52864</v>
      </c>
      <c r="D10" s="505">
        <v>749658.89586999989</v>
      </c>
      <c r="E10" s="505">
        <v>63727</v>
      </c>
      <c r="F10" s="505">
        <v>940267.44776999985</v>
      </c>
      <c r="G10" s="506">
        <v>5.9665006366564299E-2</v>
      </c>
      <c r="H10" s="507">
        <v>0.20548955811138014</v>
      </c>
      <c r="I10" s="506">
        <v>6.2210242820951535E-2</v>
      </c>
      <c r="J10" s="506">
        <v>0.25426037488529163</v>
      </c>
    </row>
    <row r="11" spans="2:10" ht="12" x14ac:dyDescent="0.2">
      <c r="B11" s="497" t="s">
        <v>203</v>
      </c>
      <c r="C11" s="505">
        <v>34355</v>
      </c>
      <c r="D11" s="505">
        <v>450020.97552000027</v>
      </c>
      <c r="E11" s="505">
        <v>47689</v>
      </c>
      <c r="F11" s="505">
        <v>634408</v>
      </c>
      <c r="G11" s="506">
        <v>4.4649277207699796E-2</v>
      </c>
      <c r="H11" s="507">
        <v>0.38812399941784309</v>
      </c>
      <c r="I11" s="506">
        <v>4.1973840974370139E-2</v>
      </c>
      <c r="J11" s="506">
        <v>0.40972843745103482</v>
      </c>
    </row>
    <row r="12" spans="2:10" ht="12" x14ac:dyDescent="0.2">
      <c r="B12" s="497" t="s">
        <v>202</v>
      </c>
      <c r="C12" s="505">
        <v>2</v>
      </c>
      <c r="D12" s="505">
        <v>36.049999999999997</v>
      </c>
      <c r="E12" s="505">
        <v>2</v>
      </c>
      <c r="F12" s="505">
        <v>96.82</v>
      </c>
      <c r="G12" s="506">
        <v>1.8725189124410156E-6</v>
      </c>
      <c r="H12" s="507">
        <v>0</v>
      </c>
      <c r="I12" s="506">
        <v>6.4058324301341436E-6</v>
      </c>
      <c r="J12" s="506">
        <v>1.6857142857142857</v>
      </c>
    </row>
    <row r="13" spans="2:10" ht="12" x14ac:dyDescent="0.2">
      <c r="B13" s="497" t="s">
        <v>201</v>
      </c>
      <c r="C13" s="505">
        <v>2</v>
      </c>
      <c r="D13" s="505">
        <v>6.6</v>
      </c>
      <c r="E13" s="505">
        <v>0</v>
      </c>
      <c r="F13" s="505">
        <v>0</v>
      </c>
      <c r="G13" s="506">
        <v>0</v>
      </c>
      <c r="H13" s="507">
        <v>-1</v>
      </c>
      <c r="I13" s="506">
        <v>0</v>
      </c>
      <c r="J13" s="506">
        <v>-1</v>
      </c>
    </row>
    <row r="14" spans="2:10" ht="12" x14ac:dyDescent="0.2">
      <c r="B14" s="497" t="s">
        <v>200</v>
      </c>
      <c r="C14" s="505">
        <v>315190</v>
      </c>
      <c r="D14" s="505">
        <v>4843096.9680099981</v>
      </c>
      <c r="E14" s="505">
        <v>440017</v>
      </c>
      <c r="F14" s="505">
        <v>6282785.1165800057</v>
      </c>
      <c r="G14" s="506">
        <v>0.41197007714777917</v>
      </c>
      <c r="H14" s="507">
        <v>0.39603731082838922</v>
      </c>
      <c r="I14" s="506">
        <v>0.4156834192455312</v>
      </c>
      <c r="J14" s="506">
        <v>0.29726601760806115</v>
      </c>
    </row>
    <row r="15" spans="2:10" ht="12" x14ac:dyDescent="0.2">
      <c r="B15" s="497" t="s">
        <v>198</v>
      </c>
      <c r="C15" s="505">
        <v>453</v>
      </c>
      <c r="D15" s="505">
        <v>2061.3652999999999</v>
      </c>
      <c r="E15" s="505">
        <v>1046</v>
      </c>
      <c r="F15" s="505">
        <v>1118.93373</v>
      </c>
      <c r="G15" s="506">
        <v>9.7932739120665116E-4</v>
      </c>
      <c r="H15" s="507">
        <v>1.3090507726269316</v>
      </c>
      <c r="I15" s="506">
        <v>7.4031212299163001E-5</v>
      </c>
      <c r="J15" s="506">
        <v>-0.45718804425397092</v>
      </c>
    </row>
    <row r="16" spans="2:10" ht="12" x14ac:dyDescent="0.2">
      <c r="B16" s="497" t="s">
        <v>197</v>
      </c>
      <c r="C16" s="505">
        <v>0</v>
      </c>
      <c r="D16" s="505">
        <v>0</v>
      </c>
      <c r="E16" s="505">
        <v>4</v>
      </c>
      <c r="F16" s="505">
        <v>41.969000000000001</v>
      </c>
      <c r="G16" s="506">
        <v>3.7450378248820312E-6</v>
      </c>
      <c r="H16" s="506" t="s">
        <v>56</v>
      </c>
      <c r="I16" s="506">
        <v>2.7767649376192925E-6</v>
      </c>
      <c r="J16" s="506" t="s">
        <v>56</v>
      </c>
    </row>
    <row r="17" spans="2:11" ht="12" x14ac:dyDescent="0.2">
      <c r="B17" s="497" t="s">
        <v>196</v>
      </c>
      <c r="C17" s="505">
        <v>31044</v>
      </c>
      <c r="D17" s="505">
        <v>490486.08697000035</v>
      </c>
      <c r="E17" s="505">
        <v>34270</v>
      </c>
      <c r="F17" s="505">
        <v>541457.01612999989</v>
      </c>
      <c r="G17" s="506">
        <v>3.2085611564676805E-2</v>
      </c>
      <c r="H17" s="507">
        <v>0.10391702100244814</v>
      </c>
      <c r="I17" s="506">
        <v>3.5824033396500927E-2</v>
      </c>
      <c r="J17" s="506">
        <v>0.10391921506861636</v>
      </c>
    </row>
    <row r="18" spans="2:11" ht="12" x14ac:dyDescent="0.2">
      <c r="B18" s="497" t="s">
        <v>195</v>
      </c>
      <c r="C18" s="505">
        <v>2</v>
      </c>
      <c r="D18" s="505">
        <v>22.05161</v>
      </c>
      <c r="E18" s="505">
        <v>8</v>
      </c>
      <c r="F18" s="505">
        <v>8.6</v>
      </c>
      <c r="G18" s="506">
        <v>7.4900756497640624E-6</v>
      </c>
      <c r="H18" s="506">
        <v>3</v>
      </c>
      <c r="I18" s="506">
        <v>5.6899565068326418E-7</v>
      </c>
      <c r="J18" s="506">
        <v>-0.61000580003002047</v>
      </c>
    </row>
    <row r="19" spans="2:11" ht="12" x14ac:dyDescent="0.2">
      <c r="B19" s="497" t="s">
        <v>194</v>
      </c>
      <c r="C19" s="505">
        <v>28217</v>
      </c>
      <c r="D19" s="505">
        <v>357803.92378000001</v>
      </c>
      <c r="E19" s="505">
        <v>31905</v>
      </c>
      <c r="F19" s="505">
        <v>377408.86533999996</v>
      </c>
      <c r="G19" s="506">
        <v>2.9871357950715303E-2</v>
      </c>
      <c r="H19" s="507">
        <v>0.13070135024984939</v>
      </c>
      <c r="I19" s="506">
        <v>2.4970232896251828E-2</v>
      </c>
      <c r="J19" s="506">
        <v>5.4792416340448742E-2</v>
      </c>
    </row>
    <row r="20" spans="2:11" ht="12" x14ac:dyDescent="0.2">
      <c r="B20" s="497" t="s">
        <v>193</v>
      </c>
      <c r="C20" s="505">
        <v>10264</v>
      </c>
      <c r="D20" s="505">
        <v>120203.44471999994</v>
      </c>
      <c r="E20" s="505">
        <v>12179</v>
      </c>
      <c r="F20" s="505">
        <v>139761</v>
      </c>
      <c r="G20" s="506">
        <v>1.1402703917309565E-2</v>
      </c>
      <c r="H20" s="507">
        <v>0.18657443491816056</v>
      </c>
      <c r="I20" s="506">
        <v>9.2468403794418869E-3</v>
      </c>
      <c r="J20" s="506">
        <v>0.1626953932606065</v>
      </c>
    </row>
    <row r="21" spans="2:11" ht="12" x14ac:dyDescent="0.2">
      <c r="B21" s="497" t="s">
        <v>654</v>
      </c>
      <c r="C21" s="505">
        <v>130528</v>
      </c>
      <c r="D21" s="505">
        <v>1947762.8570000001</v>
      </c>
      <c r="E21" s="505">
        <v>170950</v>
      </c>
      <c r="F21" s="505">
        <v>2479045</v>
      </c>
      <c r="G21" s="506">
        <v>0.1600535540408958</v>
      </c>
      <c r="H21" s="507">
        <v>0.30968068153959305</v>
      </c>
      <c r="I21" s="506">
        <v>0.16401919875901705</v>
      </c>
      <c r="J21" s="506">
        <v>0.27276466798339799</v>
      </c>
    </row>
    <row r="22" spans="2:11" ht="12" x14ac:dyDescent="0.2">
      <c r="B22" s="508" t="s">
        <v>717</v>
      </c>
      <c r="C22" s="509">
        <v>809331</v>
      </c>
      <c r="D22" s="509">
        <v>11853924.067439999</v>
      </c>
      <c r="E22" s="509">
        <v>1068080</v>
      </c>
      <c r="F22" s="509">
        <v>15114351.031810006</v>
      </c>
      <c r="G22" s="510">
        <v>1</v>
      </c>
      <c r="H22" s="511">
        <v>0.31970726439491381</v>
      </c>
      <c r="I22" s="510">
        <v>1</v>
      </c>
      <c r="J22" s="510">
        <v>0.27505043442328514</v>
      </c>
    </row>
    <row r="23" spans="2:11" x14ac:dyDescent="0.2">
      <c r="B23" s="999" t="s">
        <v>718</v>
      </c>
      <c r="C23" s="999"/>
      <c r="D23" s="999"/>
      <c r="E23" s="999"/>
      <c r="F23" s="999"/>
      <c r="G23" s="999"/>
      <c r="H23" s="999"/>
      <c r="I23" s="999"/>
      <c r="J23" s="999"/>
    </row>
    <row r="24" spans="2:11" x14ac:dyDescent="0.2">
      <c r="B24" s="1037" t="s">
        <v>719</v>
      </c>
      <c r="C24" s="1037"/>
      <c r="D24" s="1037"/>
      <c r="E24" s="1037"/>
      <c r="F24" s="1037"/>
      <c r="G24" s="1037"/>
      <c r="H24" s="1037"/>
      <c r="I24" s="1037"/>
      <c r="J24" s="1037"/>
    </row>
    <row r="25" spans="2:11" x14ac:dyDescent="0.2">
      <c r="B25" s="1038" t="s">
        <v>720</v>
      </c>
      <c r="C25" s="1038"/>
      <c r="D25" s="1038"/>
      <c r="E25" s="1038"/>
      <c r="F25" s="1038"/>
      <c r="G25" s="1038"/>
      <c r="H25" s="1038"/>
      <c r="I25" s="1038"/>
      <c r="J25" s="1038"/>
      <c r="K25" s="1038"/>
    </row>
    <row r="26" spans="2:11" x14ac:dyDescent="0.2">
      <c r="C26" s="475"/>
      <c r="D26" s="475"/>
      <c r="E26" s="475"/>
      <c r="F26" s="475"/>
    </row>
  </sheetData>
  <mergeCells count="14">
    <mergeCell ref="B24:J24"/>
    <mergeCell ref="B25:K25"/>
    <mergeCell ref="J6:J8"/>
    <mergeCell ref="C7:C8"/>
    <mergeCell ref="D7:D8"/>
    <mergeCell ref="E7:E8"/>
    <mergeCell ref="F7:F8"/>
    <mergeCell ref="B23:J23"/>
    <mergeCell ref="B6:B8"/>
    <mergeCell ref="C6:D6"/>
    <mergeCell ref="E6:F6"/>
    <mergeCell ref="G6:G8"/>
    <mergeCell ref="H6:H8"/>
    <mergeCell ref="I6:I8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9"/>
  <sheetViews>
    <sheetView zoomScaleNormal="100" workbookViewId="0"/>
  </sheetViews>
  <sheetFormatPr baseColWidth="10" defaultColWidth="11.44140625" defaultRowHeight="10.199999999999999" x14ac:dyDescent="0.2"/>
  <cols>
    <col min="1" max="1" width="3.77734375" style="496" customWidth="1"/>
    <col min="2" max="2" width="15.33203125" style="496" customWidth="1"/>
    <col min="3" max="3" width="27.109375" style="496" customWidth="1"/>
    <col min="4" max="7" width="11.33203125" style="496" customWidth="1"/>
    <col min="8" max="8" width="13.109375" style="496" customWidth="1"/>
    <col min="9" max="9" width="11.33203125" style="496" customWidth="1"/>
    <col min="10" max="10" width="12.88671875" style="496" customWidth="1"/>
    <col min="11" max="11" width="9.88671875" style="496" customWidth="1"/>
    <col min="12" max="12" width="11.44140625" style="470"/>
    <col min="13" max="16384" width="11.44140625" style="496"/>
  </cols>
  <sheetData>
    <row r="1" spans="2:13" x14ac:dyDescent="0.2">
      <c r="L1" s="496"/>
    </row>
    <row r="2" spans="2:13" ht="14.4" x14ac:dyDescent="0.3">
      <c r="B2" s="84" t="s">
        <v>721</v>
      </c>
      <c r="C2" s="513"/>
      <c r="D2" s="513"/>
      <c r="E2" s="513"/>
      <c r="F2" s="513"/>
      <c r="G2" s="513"/>
      <c r="L2" s="496"/>
    </row>
    <row r="3" spans="2:13" ht="14.4" x14ac:dyDescent="0.3">
      <c r="B3" s="514" t="s">
        <v>710</v>
      </c>
      <c r="C3" s="513"/>
      <c r="D3" s="513"/>
      <c r="E3" s="513"/>
      <c r="F3" s="513"/>
      <c r="G3" s="513"/>
      <c r="L3" s="496"/>
    </row>
    <row r="4" spans="2:13" x14ac:dyDescent="0.2">
      <c r="B4" s="504"/>
      <c r="L4" s="496"/>
    </row>
    <row r="5" spans="2:13" ht="12" x14ac:dyDescent="0.2">
      <c r="B5" s="936" t="s">
        <v>211</v>
      </c>
      <c r="C5" s="936" t="s">
        <v>660</v>
      </c>
      <c r="D5" s="1040">
        <v>2020</v>
      </c>
      <c r="E5" s="1040"/>
      <c r="F5" s="1040">
        <v>2021</v>
      </c>
      <c r="G5" s="1040"/>
      <c r="H5" s="1015" t="s">
        <v>711</v>
      </c>
      <c r="I5" s="937" t="s">
        <v>712</v>
      </c>
      <c r="J5" s="937" t="s">
        <v>713</v>
      </c>
      <c r="K5" s="937" t="s">
        <v>714</v>
      </c>
    </row>
    <row r="6" spans="2:13" x14ac:dyDescent="0.2">
      <c r="B6" s="936"/>
      <c r="C6" s="936"/>
      <c r="D6" s="1039" t="s">
        <v>715</v>
      </c>
      <c r="E6" s="1039" t="s">
        <v>716</v>
      </c>
      <c r="F6" s="1039" t="s">
        <v>715</v>
      </c>
      <c r="G6" s="1039" t="s">
        <v>716</v>
      </c>
      <c r="H6" s="1016"/>
      <c r="I6" s="937"/>
      <c r="J6" s="937"/>
      <c r="K6" s="937"/>
    </row>
    <row r="7" spans="2:13" x14ac:dyDescent="0.2">
      <c r="B7" s="936"/>
      <c r="C7" s="936"/>
      <c r="D7" s="1039"/>
      <c r="E7" s="1039"/>
      <c r="F7" s="1039"/>
      <c r="G7" s="1039"/>
      <c r="H7" s="1017"/>
      <c r="I7" s="937"/>
      <c r="J7" s="937"/>
      <c r="K7" s="937"/>
    </row>
    <row r="8" spans="2:13" ht="12" x14ac:dyDescent="0.2">
      <c r="B8" s="1023" t="s">
        <v>722</v>
      </c>
      <c r="C8" s="497" t="s">
        <v>304</v>
      </c>
      <c r="D8" s="261">
        <v>28</v>
      </c>
      <c r="E8" s="261">
        <v>0</v>
      </c>
      <c r="F8" s="425">
        <v>0</v>
      </c>
      <c r="G8" s="425">
        <v>0</v>
      </c>
      <c r="H8" s="515">
        <v>0</v>
      </c>
      <c r="I8" s="507">
        <v>-1</v>
      </c>
      <c r="J8" s="515">
        <v>0</v>
      </c>
      <c r="K8" s="506" t="s">
        <v>56</v>
      </c>
      <c r="L8" s="474"/>
      <c r="M8" s="498"/>
    </row>
    <row r="9" spans="2:13" ht="12" x14ac:dyDescent="0.2">
      <c r="B9" s="1023"/>
      <c r="C9" s="497" t="s">
        <v>307</v>
      </c>
      <c r="D9" s="261">
        <v>32070</v>
      </c>
      <c r="E9" s="261">
        <v>365823.77204999997</v>
      </c>
      <c r="F9" s="425">
        <v>46376</v>
      </c>
      <c r="G9" s="425">
        <v>565134.78376000002</v>
      </c>
      <c r="H9" s="506">
        <v>5.7857515088337627E-2</v>
      </c>
      <c r="I9" s="507">
        <v>0.44608668537574059</v>
      </c>
      <c r="J9" s="506">
        <v>5.7857515088337627E-2</v>
      </c>
      <c r="K9" s="507">
        <v>0.54482793885455505</v>
      </c>
      <c r="L9" s="474"/>
      <c r="M9" s="498"/>
    </row>
    <row r="10" spans="2:13" ht="14.25" customHeight="1" x14ac:dyDescent="0.2">
      <c r="B10" s="1023"/>
      <c r="C10" s="497" t="s">
        <v>305</v>
      </c>
      <c r="D10" s="261">
        <v>75707</v>
      </c>
      <c r="E10" s="261">
        <v>1188536.9157499999</v>
      </c>
      <c r="F10" s="425">
        <v>94048</v>
      </c>
      <c r="G10" s="425">
        <v>1460793.6182200003</v>
      </c>
      <c r="H10" s="506">
        <v>0.14955350694358219</v>
      </c>
      <c r="I10" s="507">
        <v>0.24226293473522925</v>
      </c>
      <c r="J10" s="506">
        <v>0.14955350694358219</v>
      </c>
      <c r="K10" s="507">
        <v>0.22906878100475223</v>
      </c>
      <c r="L10" s="474"/>
      <c r="M10" s="498"/>
    </row>
    <row r="11" spans="2:13" ht="12" x14ac:dyDescent="0.2">
      <c r="B11" s="1041" t="s">
        <v>663</v>
      </c>
      <c r="C11" s="1041"/>
      <c r="D11" s="430">
        <v>107805</v>
      </c>
      <c r="E11" s="430">
        <v>1554360.6878</v>
      </c>
      <c r="F11" s="430">
        <v>140424</v>
      </c>
      <c r="G11" s="430">
        <v>2025928.4019800003</v>
      </c>
      <c r="H11" s="516">
        <v>0.20741102203191983</v>
      </c>
      <c r="I11" s="517">
        <v>0.30257409211075553</v>
      </c>
      <c r="J11" s="516">
        <v>0.20741102203191983</v>
      </c>
      <c r="K11" s="517">
        <v>0.30338371131056108</v>
      </c>
      <c r="L11" s="474"/>
      <c r="M11" s="498"/>
    </row>
    <row r="12" spans="2:13" ht="12" x14ac:dyDescent="0.2">
      <c r="B12" s="518" t="s">
        <v>204</v>
      </c>
      <c r="C12" s="497" t="s">
        <v>297</v>
      </c>
      <c r="D12" s="261">
        <v>21264</v>
      </c>
      <c r="E12" s="261">
        <v>199576.01382000005</v>
      </c>
      <c r="F12" s="425">
        <v>25253</v>
      </c>
      <c r="G12" s="425">
        <v>289481.03353000002</v>
      </c>
      <c r="H12" s="506">
        <v>2.9636564137524971E-2</v>
      </c>
      <c r="I12" s="507">
        <v>0.18759405568096313</v>
      </c>
      <c r="J12" s="506">
        <v>2.9636564137524971E-2</v>
      </c>
      <c r="K12" s="507">
        <v>0.45048008520245503</v>
      </c>
      <c r="L12" s="474"/>
      <c r="M12" s="498"/>
    </row>
    <row r="13" spans="2:13" ht="12" x14ac:dyDescent="0.2">
      <c r="B13" s="1041" t="s">
        <v>665</v>
      </c>
      <c r="C13" s="1041"/>
      <c r="D13" s="430">
        <v>21264</v>
      </c>
      <c r="E13" s="430">
        <v>199576.01382000005</v>
      </c>
      <c r="F13" s="430">
        <v>25253</v>
      </c>
      <c r="G13" s="430">
        <v>289481.03353000002</v>
      </c>
      <c r="H13" s="516">
        <v>2.9636564137524971E-2</v>
      </c>
      <c r="I13" s="517">
        <v>0.18759405568096313</v>
      </c>
      <c r="J13" s="516">
        <v>2.9636564137524971E-2</v>
      </c>
      <c r="K13" s="517">
        <v>0.45048008520245503</v>
      </c>
      <c r="L13" s="474"/>
      <c r="M13" s="498"/>
    </row>
    <row r="14" spans="2:13" ht="12" x14ac:dyDescent="0.2">
      <c r="B14" s="1032" t="s">
        <v>203</v>
      </c>
      <c r="C14" s="497" t="s">
        <v>288</v>
      </c>
      <c r="D14" s="261">
        <v>6948</v>
      </c>
      <c r="E14" s="261">
        <v>122677.16286999999</v>
      </c>
      <c r="F14" s="425">
        <v>10959</v>
      </c>
      <c r="G14" s="425">
        <v>195246.28389000008</v>
      </c>
      <c r="H14" s="506">
        <v>1.9988974560987003E-2</v>
      </c>
      <c r="I14" s="507">
        <v>0.57728842832469773</v>
      </c>
      <c r="J14" s="506">
        <v>1.9988974560987003E-2</v>
      </c>
      <c r="K14" s="507">
        <v>0.59154547857371798</v>
      </c>
      <c r="L14" s="474"/>
      <c r="M14" s="498"/>
    </row>
    <row r="15" spans="2:13" ht="12" x14ac:dyDescent="0.2">
      <c r="B15" s="1042"/>
      <c r="C15" s="497" t="s">
        <v>666</v>
      </c>
      <c r="D15" s="261">
        <v>0</v>
      </c>
      <c r="E15" s="261">
        <v>0</v>
      </c>
      <c r="F15" s="425">
        <v>3</v>
      </c>
      <c r="G15" s="425">
        <v>16.196000000000002</v>
      </c>
      <c r="H15" s="506">
        <v>1.6581182777959473E-6</v>
      </c>
      <c r="I15" s="506" t="s">
        <v>56</v>
      </c>
      <c r="J15" s="506">
        <v>1.6581182777959473E-6</v>
      </c>
      <c r="K15" s="506" t="s">
        <v>56</v>
      </c>
      <c r="L15" s="474"/>
      <c r="M15" s="498"/>
    </row>
    <row r="16" spans="2:13" ht="12" x14ac:dyDescent="0.2">
      <c r="B16" s="1042"/>
      <c r="C16" s="497" t="s">
        <v>286</v>
      </c>
      <c r="D16" s="261">
        <v>26</v>
      </c>
      <c r="E16" s="261">
        <v>0</v>
      </c>
      <c r="F16" s="425">
        <v>171</v>
      </c>
      <c r="G16" s="425">
        <v>978.18499999999995</v>
      </c>
      <c r="H16" s="506">
        <v>1.0014487697986099E-4</v>
      </c>
      <c r="I16" s="507">
        <v>5.5769230769230766</v>
      </c>
      <c r="J16" s="506">
        <v>1.0014487697986099E-4</v>
      </c>
      <c r="K16" s="506" t="s">
        <v>56</v>
      </c>
      <c r="L16" s="474"/>
      <c r="M16" s="498"/>
    </row>
    <row r="17" spans="2:13" ht="12" x14ac:dyDescent="0.2">
      <c r="B17" s="1042"/>
      <c r="C17" s="497" t="s">
        <v>464</v>
      </c>
      <c r="D17" s="261">
        <v>10857</v>
      </c>
      <c r="E17" s="261">
        <v>103529.59639999999</v>
      </c>
      <c r="F17" s="425">
        <v>13931</v>
      </c>
      <c r="G17" s="425">
        <v>173625.10191</v>
      </c>
      <c r="H17" s="506">
        <v>1.7775435598984625E-2</v>
      </c>
      <c r="I17" s="507">
        <v>0.28313530441190016</v>
      </c>
      <c r="J17" s="506">
        <v>1.7775435598984625E-2</v>
      </c>
      <c r="K17" s="507">
        <v>0.67705765256900008</v>
      </c>
      <c r="L17" s="474"/>
      <c r="M17" s="498"/>
    </row>
    <row r="18" spans="2:13" ht="12" x14ac:dyDescent="0.2">
      <c r="B18" s="1046"/>
      <c r="C18" s="497" t="s">
        <v>667</v>
      </c>
      <c r="D18" s="261">
        <v>432</v>
      </c>
      <c r="E18" s="261">
        <v>8289.9719700000005</v>
      </c>
      <c r="F18" s="425">
        <v>89</v>
      </c>
      <c r="G18" s="425">
        <v>2001.095</v>
      </c>
      <c r="H18" s="506">
        <v>2.0486862157977778E-4</v>
      </c>
      <c r="I18" s="507">
        <v>-0.79398148148148151</v>
      </c>
      <c r="J18" s="506">
        <v>2.0486862157977778E-4</v>
      </c>
      <c r="K18" s="507">
        <v>-0.75861257345119826</v>
      </c>
      <c r="L18" s="474"/>
      <c r="M18" s="498"/>
    </row>
    <row r="19" spans="2:13" ht="12" x14ac:dyDescent="0.2">
      <c r="B19" s="1041" t="s">
        <v>668</v>
      </c>
      <c r="C19" s="1041"/>
      <c r="D19" s="430">
        <v>18263</v>
      </c>
      <c r="E19" s="430">
        <v>234496.73123999999</v>
      </c>
      <c r="F19" s="430">
        <v>25153</v>
      </c>
      <c r="G19" s="430">
        <v>371866.86180000007</v>
      </c>
      <c r="H19" s="516">
        <v>3.8071081776809061E-2</v>
      </c>
      <c r="I19" s="517">
        <v>0.37726550950008214</v>
      </c>
      <c r="J19" s="516">
        <v>3.8071081776809061E-2</v>
      </c>
      <c r="K19" s="517">
        <v>0.58580829606279705</v>
      </c>
      <c r="L19" s="474"/>
      <c r="M19" s="498"/>
    </row>
    <row r="20" spans="2:13" ht="10.199999999999999" customHeight="1" x14ac:dyDescent="0.2">
      <c r="B20" s="518" t="s">
        <v>202</v>
      </c>
      <c r="C20" s="519" t="s">
        <v>466</v>
      </c>
      <c r="D20" s="261">
        <v>2</v>
      </c>
      <c r="E20" s="261">
        <v>36.049999999999997</v>
      </c>
      <c r="F20" s="425">
        <v>2</v>
      </c>
      <c r="G20" s="425">
        <v>96.82</v>
      </c>
      <c r="H20" s="506">
        <v>9.912263006680883E-6</v>
      </c>
      <c r="I20" s="506">
        <v>0</v>
      </c>
      <c r="J20" s="506">
        <v>9.912263006680883E-6</v>
      </c>
      <c r="K20" s="506">
        <v>1.6857142857142857</v>
      </c>
      <c r="L20" s="474"/>
      <c r="M20" s="498"/>
    </row>
    <row r="21" spans="2:13" ht="12" x14ac:dyDescent="0.2">
      <c r="B21" s="1044" t="s">
        <v>670</v>
      </c>
      <c r="C21" s="1047"/>
      <c r="D21" s="430">
        <v>2</v>
      </c>
      <c r="E21" s="430">
        <v>36.049999999999997</v>
      </c>
      <c r="F21" s="430">
        <v>2</v>
      </c>
      <c r="G21" s="430">
        <v>96.82</v>
      </c>
      <c r="H21" s="516">
        <v>9.912263006680883E-6</v>
      </c>
      <c r="I21" s="516">
        <v>0</v>
      </c>
      <c r="J21" s="516">
        <v>9.912263006680883E-6</v>
      </c>
      <c r="K21" s="516">
        <v>1.6857142857142857</v>
      </c>
      <c r="L21" s="474"/>
      <c r="M21" s="498"/>
    </row>
    <row r="22" spans="2:13" ht="12" x14ac:dyDescent="0.2">
      <c r="B22" s="520" t="s">
        <v>200</v>
      </c>
      <c r="C22" s="497" t="s">
        <v>673</v>
      </c>
      <c r="D22" s="261">
        <v>161332</v>
      </c>
      <c r="E22" s="261">
        <v>3634264.5091900006</v>
      </c>
      <c r="F22" s="425">
        <v>225858</v>
      </c>
      <c r="G22" s="425">
        <v>5109308.4857900012</v>
      </c>
      <c r="H22" s="506">
        <v>0.52308210590184834</v>
      </c>
      <c r="I22" s="507">
        <v>0.39995785089132968</v>
      </c>
      <c r="J22" s="506">
        <v>0.52308210590184834</v>
      </c>
      <c r="K22" s="507">
        <v>0.4058713868707251</v>
      </c>
      <c r="L22" s="474"/>
      <c r="M22" s="498"/>
    </row>
    <row r="23" spans="2:13" ht="12" x14ac:dyDescent="0.2">
      <c r="B23" s="1041" t="s">
        <v>674</v>
      </c>
      <c r="C23" s="1041"/>
      <c r="D23" s="430">
        <v>161332</v>
      </c>
      <c r="E23" s="430">
        <v>3634264.5091900006</v>
      </c>
      <c r="F23" s="430">
        <v>225858</v>
      </c>
      <c r="G23" s="430">
        <v>5109308.4857900012</v>
      </c>
      <c r="H23" s="516">
        <v>0.52308210590184834</v>
      </c>
      <c r="I23" s="517">
        <v>0.39995785089132968</v>
      </c>
      <c r="J23" s="516">
        <v>0.52308210590184834</v>
      </c>
      <c r="K23" s="517">
        <v>0.4058713868707251</v>
      </c>
      <c r="L23" s="474"/>
      <c r="M23" s="498"/>
    </row>
    <row r="24" spans="2:13" ht="12" x14ac:dyDescent="0.2">
      <c r="B24" s="521" t="s">
        <v>723</v>
      </c>
      <c r="C24" s="497" t="s">
        <v>469</v>
      </c>
      <c r="D24" s="261">
        <v>96</v>
      </c>
      <c r="E24" s="261">
        <v>2061.3652999999999</v>
      </c>
      <c r="F24" s="425">
        <v>74</v>
      </c>
      <c r="G24" s="425">
        <v>1118.93373</v>
      </c>
      <c r="H24" s="506">
        <v>1.1455448687054799E-4</v>
      </c>
      <c r="I24" s="506">
        <v>-0.22916666666666666</v>
      </c>
      <c r="J24" s="506">
        <v>1.1455448687054799E-4</v>
      </c>
      <c r="K24" s="506">
        <v>-0.45718804425397092</v>
      </c>
      <c r="L24" s="474"/>
      <c r="M24" s="498"/>
    </row>
    <row r="25" spans="2:13" ht="12" x14ac:dyDescent="0.2">
      <c r="B25" s="1044" t="s">
        <v>261</v>
      </c>
      <c r="C25" s="1045"/>
      <c r="D25" s="430">
        <v>96</v>
      </c>
      <c r="E25" s="430">
        <v>2061.3652999999999</v>
      </c>
      <c r="F25" s="430">
        <v>74</v>
      </c>
      <c r="G25" s="430">
        <v>1118.93373</v>
      </c>
      <c r="H25" s="516">
        <v>1.1455448687054799E-4</v>
      </c>
      <c r="I25" s="516">
        <v>-0.22916666666666666</v>
      </c>
      <c r="J25" s="516">
        <v>1.1455448687054799E-4</v>
      </c>
      <c r="K25" s="516">
        <v>-0.45718804425397092</v>
      </c>
      <c r="L25" s="474"/>
      <c r="M25" s="498"/>
    </row>
    <row r="26" spans="2:13" ht="12" x14ac:dyDescent="0.2">
      <c r="B26" s="521" t="s">
        <v>196</v>
      </c>
      <c r="C26" s="497" t="s">
        <v>250</v>
      </c>
      <c r="D26" s="261">
        <v>15165</v>
      </c>
      <c r="E26" s="261">
        <v>364575.62523000018</v>
      </c>
      <c r="F26" s="425">
        <v>16882</v>
      </c>
      <c r="G26" s="425">
        <v>418482.52176999993</v>
      </c>
      <c r="H26" s="506">
        <v>4.2843511872374493E-2</v>
      </c>
      <c r="I26" s="507">
        <v>0.11322123310253875</v>
      </c>
      <c r="J26" s="506">
        <v>4.2843511872374493E-2</v>
      </c>
      <c r="K26" s="507">
        <v>0.14786204235675782</v>
      </c>
      <c r="L26" s="474"/>
      <c r="M26" s="498"/>
    </row>
    <row r="27" spans="2:13" ht="12" x14ac:dyDescent="0.2">
      <c r="B27" s="1041" t="s">
        <v>679</v>
      </c>
      <c r="C27" s="1041"/>
      <c r="D27" s="430">
        <v>15165</v>
      </c>
      <c r="E27" s="430">
        <v>364575.62523000018</v>
      </c>
      <c r="F27" s="430">
        <v>16882</v>
      </c>
      <c r="G27" s="430">
        <v>418482.52176999993</v>
      </c>
      <c r="H27" s="516">
        <v>4.2843511872374493E-2</v>
      </c>
      <c r="I27" s="517">
        <v>0.11322123310253875</v>
      </c>
      <c r="J27" s="516">
        <v>4.2843511872374493E-2</v>
      </c>
      <c r="K27" s="517">
        <v>0.14786204235675782</v>
      </c>
      <c r="L27" s="474"/>
      <c r="M27" s="498"/>
    </row>
    <row r="28" spans="2:13" ht="12" x14ac:dyDescent="0.2">
      <c r="B28" s="518" t="s">
        <v>195</v>
      </c>
      <c r="C28" s="519" t="s">
        <v>474</v>
      </c>
      <c r="D28" s="261">
        <v>1</v>
      </c>
      <c r="E28" s="261">
        <v>22.05161</v>
      </c>
      <c r="F28" s="425">
        <v>7</v>
      </c>
      <c r="G28" s="425">
        <v>8.6</v>
      </c>
      <c r="H28" s="506">
        <v>8.8045302476198717E-7</v>
      </c>
      <c r="I28" s="506">
        <v>6</v>
      </c>
      <c r="J28" s="506">
        <v>8.8045302476198717E-7</v>
      </c>
      <c r="K28" s="506">
        <v>-0.61000580003002047</v>
      </c>
      <c r="L28" s="474"/>
      <c r="M28" s="498"/>
    </row>
    <row r="29" spans="2:13" ht="12" x14ac:dyDescent="0.2">
      <c r="B29" s="1044" t="s">
        <v>246</v>
      </c>
      <c r="C29" s="1045"/>
      <c r="D29" s="430">
        <v>1</v>
      </c>
      <c r="E29" s="430">
        <v>22.05161</v>
      </c>
      <c r="F29" s="430">
        <v>7</v>
      </c>
      <c r="G29" s="430">
        <v>8.6</v>
      </c>
      <c r="H29" s="516">
        <v>8.8045302476198717E-7</v>
      </c>
      <c r="I29" s="516">
        <v>6</v>
      </c>
      <c r="J29" s="516">
        <v>8.8045302476198717E-7</v>
      </c>
      <c r="K29" s="516">
        <v>-0.61000580003002047</v>
      </c>
      <c r="L29" s="474"/>
      <c r="M29" s="498"/>
    </row>
    <row r="30" spans="2:13" ht="12" x14ac:dyDescent="0.2">
      <c r="B30" s="1032" t="s">
        <v>194</v>
      </c>
      <c r="C30" s="497" t="s">
        <v>242</v>
      </c>
      <c r="D30" s="261">
        <v>11792</v>
      </c>
      <c r="E30" s="261">
        <v>132033.75018</v>
      </c>
      <c r="F30" s="425">
        <v>13477</v>
      </c>
      <c r="G30" s="425">
        <v>126920.88465000001</v>
      </c>
      <c r="H30" s="506">
        <v>1.2993939162274393E-2</v>
      </c>
      <c r="I30" s="507">
        <v>0.14289348710990502</v>
      </c>
      <c r="J30" s="506">
        <v>1.2993939162274393E-2</v>
      </c>
      <c r="K30" s="507">
        <v>-3.8723928715420776E-2</v>
      </c>
      <c r="L30" s="474"/>
      <c r="M30" s="498"/>
    </row>
    <row r="31" spans="2:13" ht="12" x14ac:dyDescent="0.2">
      <c r="B31" s="1042"/>
      <c r="C31" s="497" t="s">
        <v>475</v>
      </c>
      <c r="D31" s="261">
        <v>14</v>
      </c>
      <c r="E31" s="261">
        <v>239.86799999999999</v>
      </c>
      <c r="F31" s="425">
        <v>0</v>
      </c>
      <c r="G31" s="425">
        <v>0</v>
      </c>
      <c r="H31" s="506">
        <v>0</v>
      </c>
      <c r="I31" s="507">
        <v>-1</v>
      </c>
      <c r="J31" s="506">
        <v>0</v>
      </c>
      <c r="K31" s="507">
        <v>-1</v>
      </c>
      <c r="L31" s="474"/>
      <c r="M31" s="498"/>
    </row>
    <row r="32" spans="2:13" ht="12" x14ac:dyDescent="0.2">
      <c r="B32" s="1042"/>
      <c r="C32" s="497" t="s">
        <v>683</v>
      </c>
      <c r="D32" s="261">
        <v>1</v>
      </c>
      <c r="E32" s="261">
        <v>1.5</v>
      </c>
      <c r="F32" s="425">
        <v>0</v>
      </c>
      <c r="G32" s="425">
        <v>0</v>
      </c>
      <c r="H32" s="506">
        <v>0</v>
      </c>
      <c r="I32" s="507">
        <v>-1</v>
      </c>
      <c r="J32" s="506">
        <v>0</v>
      </c>
      <c r="K32" s="507">
        <v>-1</v>
      </c>
      <c r="L32" s="474"/>
      <c r="M32" s="498"/>
    </row>
    <row r="33" spans="2:13" ht="13.8" x14ac:dyDescent="0.2">
      <c r="B33" s="1046"/>
      <c r="C33" s="497" t="s">
        <v>684</v>
      </c>
      <c r="D33" s="261">
        <v>2</v>
      </c>
      <c r="E33" s="261">
        <v>15</v>
      </c>
      <c r="F33" s="425">
        <v>0</v>
      </c>
      <c r="G33" s="425">
        <v>0</v>
      </c>
      <c r="H33" s="506">
        <v>0</v>
      </c>
      <c r="I33" s="507">
        <v>-1</v>
      </c>
      <c r="J33" s="506">
        <v>0</v>
      </c>
      <c r="K33" s="507">
        <v>-1</v>
      </c>
      <c r="L33" s="474"/>
      <c r="M33" s="498"/>
    </row>
    <row r="34" spans="2:13" ht="12" x14ac:dyDescent="0.2">
      <c r="B34" s="1041" t="s">
        <v>685</v>
      </c>
      <c r="C34" s="1041"/>
      <c r="D34" s="430">
        <v>11809</v>
      </c>
      <c r="E34" s="430">
        <v>132290.11817999999</v>
      </c>
      <c r="F34" s="430">
        <v>13477</v>
      </c>
      <c r="G34" s="430">
        <v>126920.88465000001</v>
      </c>
      <c r="H34" s="516">
        <v>1.2993939162274393E-2</v>
      </c>
      <c r="I34" s="517">
        <v>0.14124820052502329</v>
      </c>
      <c r="J34" s="516">
        <v>1.2993939162274393E-2</v>
      </c>
      <c r="K34" s="517">
        <v>-4.0586807267753426E-2</v>
      </c>
      <c r="L34" s="474"/>
      <c r="M34" s="498"/>
    </row>
    <row r="35" spans="2:13" ht="12" x14ac:dyDescent="0.2">
      <c r="B35" s="1023" t="s">
        <v>193</v>
      </c>
      <c r="C35" s="497" t="s">
        <v>232</v>
      </c>
      <c r="D35" s="261">
        <v>28</v>
      </c>
      <c r="E35" s="261">
        <v>262.22000000000003</v>
      </c>
      <c r="F35" s="425">
        <v>0</v>
      </c>
      <c r="G35" s="425">
        <v>0</v>
      </c>
      <c r="H35" s="506">
        <v>0</v>
      </c>
      <c r="I35" s="507">
        <v>-1</v>
      </c>
      <c r="J35" s="506">
        <v>0</v>
      </c>
      <c r="K35" s="507">
        <v>-1</v>
      </c>
      <c r="L35" s="474"/>
      <c r="M35" s="498"/>
    </row>
    <row r="36" spans="2:13" ht="12" x14ac:dyDescent="0.2">
      <c r="B36" s="1023"/>
      <c r="C36" s="497" t="s">
        <v>686</v>
      </c>
      <c r="D36" s="261">
        <v>103</v>
      </c>
      <c r="E36" s="261">
        <v>1149.6869999999999</v>
      </c>
      <c r="F36" s="425">
        <v>434</v>
      </c>
      <c r="G36" s="425">
        <v>8228.0239999999994</v>
      </c>
      <c r="H36" s="506">
        <v>8.4237076960630517E-4</v>
      </c>
      <c r="I36" s="507">
        <v>3.2135922330097086</v>
      </c>
      <c r="J36" s="506">
        <v>8.4237076960630517E-4</v>
      </c>
      <c r="K36" s="507">
        <v>6.156751359283005</v>
      </c>
      <c r="L36" s="474"/>
      <c r="M36" s="498"/>
    </row>
    <row r="37" spans="2:13" ht="12" x14ac:dyDescent="0.2">
      <c r="B37" s="1023"/>
      <c r="C37" s="497" t="s">
        <v>234</v>
      </c>
      <c r="D37" s="261">
        <v>5253</v>
      </c>
      <c r="E37" s="261">
        <v>88387.852249999982</v>
      </c>
      <c r="F37" s="425">
        <v>6139</v>
      </c>
      <c r="G37" s="425">
        <v>96792.588650000005</v>
      </c>
      <c r="H37" s="506">
        <v>9.9094566803994543E-3</v>
      </c>
      <c r="I37" s="507">
        <v>0.16866552446221206</v>
      </c>
      <c r="J37" s="506">
        <v>9.9094566803994543E-3</v>
      </c>
      <c r="K37" s="507">
        <v>9.5089270596005748E-2</v>
      </c>
      <c r="L37" s="474"/>
      <c r="M37" s="498"/>
    </row>
    <row r="38" spans="2:13" ht="12" x14ac:dyDescent="0.2">
      <c r="B38" s="1041" t="s">
        <v>693</v>
      </c>
      <c r="C38" s="1041"/>
      <c r="D38" s="430">
        <v>5384</v>
      </c>
      <c r="E38" s="430">
        <v>89799.759249999988</v>
      </c>
      <c r="F38" s="430">
        <v>6573</v>
      </c>
      <c r="G38" s="430">
        <v>105020.61265000001</v>
      </c>
      <c r="H38" s="516">
        <v>1.0751827450005759E-2</v>
      </c>
      <c r="I38" s="517">
        <v>0.22083952451708766</v>
      </c>
      <c r="J38" s="516">
        <v>1.0751827450005759E-2</v>
      </c>
      <c r="K38" s="517">
        <v>0.16949770831373387</v>
      </c>
      <c r="L38" s="474"/>
      <c r="M38" s="498"/>
    </row>
    <row r="39" spans="2:13" ht="12" x14ac:dyDescent="0.2">
      <c r="B39" s="1032" t="s">
        <v>654</v>
      </c>
      <c r="C39" s="497" t="s">
        <v>223</v>
      </c>
      <c r="D39" s="261">
        <v>81</v>
      </c>
      <c r="E39" s="261">
        <v>1333.44</v>
      </c>
      <c r="F39" s="425">
        <v>0</v>
      </c>
      <c r="G39" s="425">
        <v>0</v>
      </c>
      <c r="H39" s="506">
        <v>0</v>
      </c>
      <c r="I39" s="507">
        <v>-1</v>
      </c>
      <c r="J39" s="506">
        <v>0</v>
      </c>
      <c r="K39" s="507">
        <v>-1</v>
      </c>
      <c r="L39" s="474"/>
      <c r="M39" s="498"/>
    </row>
    <row r="40" spans="2:13" ht="12" x14ac:dyDescent="0.2">
      <c r="B40" s="1042"/>
      <c r="C40" s="497" t="s">
        <v>228</v>
      </c>
      <c r="D40" s="261">
        <v>41175</v>
      </c>
      <c r="E40" s="261">
        <v>667845.99899999995</v>
      </c>
      <c r="F40" s="425">
        <v>51017</v>
      </c>
      <c r="G40" s="425">
        <v>830102.75899999996</v>
      </c>
      <c r="H40" s="506">
        <v>8.4984475002886153E-2</v>
      </c>
      <c r="I40" s="507">
        <v>0.23902853673345476</v>
      </c>
      <c r="J40" s="506">
        <v>8.4984475002886153E-2</v>
      </c>
      <c r="K40" s="507">
        <v>0.24295535234613275</v>
      </c>
      <c r="L40" s="474"/>
      <c r="M40" s="498"/>
    </row>
    <row r="41" spans="2:13" ht="12" x14ac:dyDescent="0.2">
      <c r="B41" s="1042"/>
      <c r="C41" s="497" t="s">
        <v>225</v>
      </c>
      <c r="D41" s="261">
        <v>26328</v>
      </c>
      <c r="E41" s="261">
        <v>356837.098</v>
      </c>
      <c r="F41" s="425">
        <v>36121</v>
      </c>
      <c r="G41" s="425">
        <v>489362.93800000002</v>
      </c>
      <c r="H41" s="506">
        <v>5.0100125461454981E-2</v>
      </c>
      <c r="I41" s="507">
        <v>0.37196140990580373</v>
      </c>
      <c r="J41" s="506">
        <v>5.0100125461454981E-2</v>
      </c>
      <c r="K41" s="507">
        <v>0.37139030875091361</v>
      </c>
      <c r="L41" s="474"/>
      <c r="M41" s="498"/>
    </row>
    <row r="42" spans="2:13" ht="12" x14ac:dyDescent="0.2">
      <c r="B42" s="1042"/>
      <c r="C42" s="497" t="s">
        <v>694</v>
      </c>
      <c r="D42" s="261">
        <v>122</v>
      </c>
      <c r="E42" s="261">
        <v>3220.3270000000002</v>
      </c>
      <c r="F42" s="425">
        <v>0</v>
      </c>
      <c r="G42" s="425">
        <v>0</v>
      </c>
      <c r="H42" s="506">
        <v>0</v>
      </c>
      <c r="I42" s="507">
        <v>-1</v>
      </c>
      <c r="J42" s="506">
        <v>0</v>
      </c>
      <c r="K42" s="507">
        <v>-1</v>
      </c>
      <c r="L42" s="474"/>
      <c r="M42" s="498"/>
    </row>
    <row r="43" spans="2:13" ht="12" x14ac:dyDescent="0.2">
      <c r="B43" s="1041" t="s">
        <v>697</v>
      </c>
      <c r="C43" s="1041"/>
      <c r="D43" s="430">
        <v>67706</v>
      </c>
      <c r="E43" s="430">
        <v>1029236.8639999999</v>
      </c>
      <c r="F43" s="430">
        <v>87138</v>
      </c>
      <c r="G43" s="430">
        <v>1319465.6969999999</v>
      </c>
      <c r="H43" s="516">
        <v>0.13508460046434112</v>
      </c>
      <c r="I43" s="517">
        <v>0.2870055829616282</v>
      </c>
      <c r="J43" s="516">
        <v>0.13508460046434112</v>
      </c>
      <c r="K43" s="517">
        <v>0.28198449079258786</v>
      </c>
      <c r="L43" s="474"/>
      <c r="M43" s="498"/>
    </row>
    <row r="44" spans="2:13" ht="12" x14ac:dyDescent="0.2">
      <c r="B44" s="1043" t="s">
        <v>724</v>
      </c>
      <c r="C44" s="1043"/>
      <c r="D44" s="266">
        <v>408827</v>
      </c>
      <c r="E44" s="266">
        <v>7240719.7756200004</v>
      </c>
      <c r="F44" s="266">
        <v>540841</v>
      </c>
      <c r="G44" s="266">
        <v>9767698.8529000022</v>
      </c>
      <c r="H44" s="510">
        <v>1</v>
      </c>
      <c r="I44" s="511">
        <v>0.32290920120246464</v>
      </c>
      <c r="J44" s="510">
        <v>1</v>
      </c>
      <c r="K44" s="511">
        <v>0.34899556336767973</v>
      </c>
      <c r="L44" s="474"/>
      <c r="M44" s="498"/>
    </row>
    <row r="45" spans="2:13" x14ac:dyDescent="0.2">
      <c r="B45" s="999" t="s">
        <v>718</v>
      </c>
      <c r="C45" s="999"/>
      <c r="D45" s="999"/>
      <c r="E45" s="999"/>
      <c r="F45" s="999"/>
      <c r="G45" s="999"/>
      <c r="H45" s="999"/>
      <c r="I45" s="999"/>
      <c r="J45" s="999"/>
      <c r="K45" s="999"/>
      <c r="L45" s="496"/>
    </row>
    <row r="46" spans="2:13" ht="11.25" customHeight="1" x14ac:dyDescent="0.2">
      <c r="B46" s="1001" t="s">
        <v>699</v>
      </c>
      <c r="C46" s="1001"/>
      <c r="D46" s="1001"/>
      <c r="E46" s="1001"/>
      <c r="F46" s="1001"/>
      <c r="G46" s="1001"/>
      <c r="H46" s="1001"/>
      <c r="I46" s="1001"/>
      <c r="J46" s="1001"/>
      <c r="K46" s="1001"/>
      <c r="L46" s="496"/>
    </row>
    <row r="47" spans="2:13" x14ac:dyDescent="0.2">
      <c r="B47" s="1037" t="s">
        <v>719</v>
      </c>
      <c r="C47" s="1037"/>
      <c r="D47" s="1037"/>
      <c r="E47" s="1037"/>
      <c r="F47" s="1037"/>
      <c r="G47" s="1037"/>
      <c r="H47" s="1037"/>
      <c r="I47" s="1037"/>
      <c r="J47" s="1037"/>
      <c r="K47" s="1037"/>
      <c r="L47" s="496"/>
    </row>
    <row r="48" spans="2:13" x14ac:dyDescent="0.2">
      <c r="B48" s="1038" t="s">
        <v>720</v>
      </c>
      <c r="C48" s="1038"/>
      <c r="D48" s="1038"/>
      <c r="E48" s="1038"/>
      <c r="F48" s="1038"/>
      <c r="G48" s="1038"/>
      <c r="H48" s="1038"/>
      <c r="I48" s="1038"/>
      <c r="J48" s="1038"/>
      <c r="K48" s="1038"/>
      <c r="L48" s="496"/>
    </row>
    <row r="49" spans="4:12" x14ac:dyDescent="0.2">
      <c r="D49" s="502"/>
      <c r="E49" s="502"/>
      <c r="F49" s="502"/>
      <c r="G49" s="502"/>
      <c r="L49" s="496"/>
    </row>
    <row r="50" spans="4:12" x14ac:dyDescent="0.2">
      <c r="D50" s="502"/>
      <c r="L50" s="496"/>
    </row>
    <row r="51" spans="4:12" x14ac:dyDescent="0.2">
      <c r="L51" s="496"/>
    </row>
    <row r="52" spans="4:12" x14ac:dyDescent="0.2">
      <c r="L52" s="496"/>
    </row>
    <row r="53" spans="4:12" x14ac:dyDescent="0.2">
      <c r="L53" s="496"/>
    </row>
    <row r="54" spans="4:12" x14ac:dyDescent="0.2">
      <c r="L54" s="496"/>
    </row>
    <row r="55" spans="4:12" x14ac:dyDescent="0.2">
      <c r="L55" s="496"/>
    </row>
    <row r="56" spans="4:12" x14ac:dyDescent="0.2">
      <c r="L56" s="496"/>
    </row>
    <row r="57" spans="4:12" x14ac:dyDescent="0.2">
      <c r="L57" s="496"/>
    </row>
    <row r="58" spans="4:12" x14ac:dyDescent="0.2">
      <c r="L58" s="496"/>
    </row>
    <row r="59" spans="4:12" x14ac:dyDescent="0.2">
      <c r="L59" s="496"/>
    </row>
    <row r="60" spans="4:12" x14ac:dyDescent="0.2">
      <c r="L60" s="496"/>
    </row>
    <row r="61" spans="4:12" x14ac:dyDescent="0.2">
      <c r="L61" s="496"/>
    </row>
    <row r="62" spans="4:12" x14ac:dyDescent="0.2">
      <c r="L62" s="496"/>
    </row>
    <row r="63" spans="4:12" x14ac:dyDescent="0.2">
      <c r="L63" s="496"/>
    </row>
    <row r="64" spans="4:12" x14ac:dyDescent="0.2">
      <c r="L64" s="496"/>
    </row>
    <row r="65" spans="12:12" x14ac:dyDescent="0.2">
      <c r="L65" s="496"/>
    </row>
    <row r="66" spans="12:12" x14ac:dyDescent="0.2">
      <c r="L66" s="496"/>
    </row>
    <row r="67" spans="12:12" x14ac:dyDescent="0.2">
      <c r="L67" s="496"/>
    </row>
    <row r="68" spans="12:12" x14ac:dyDescent="0.2">
      <c r="L68" s="496"/>
    </row>
    <row r="69" spans="12:12" x14ac:dyDescent="0.2">
      <c r="L69" s="496"/>
    </row>
    <row r="70" spans="12:12" x14ac:dyDescent="0.2">
      <c r="L70" s="496"/>
    </row>
    <row r="71" spans="12:12" x14ac:dyDescent="0.2">
      <c r="L71" s="496"/>
    </row>
    <row r="72" spans="12:12" x14ac:dyDescent="0.2">
      <c r="L72" s="496"/>
    </row>
    <row r="73" spans="12:12" x14ac:dyDescent="0.2">
      <c r="L73" s="496"/>
    </row>
    <row r="74" spans="12:12" x14ac:dyDescent="0.2">
      <c r="L74" s="496"/>
    </row>
    <row r="75" spans="12:12" x14ac:dyDescent="0.2">
      <c r="L75" s="496"/>
    </row>
    <row r="76" spans="12:12" x14ac:dyDescent="0.2">
      <c r="L76" s="496"/>
    </row>
    <row r="77" spans="12:12" x14ac:dyDescent="0.2">
      <c r="L77" s="496"/>
    </row>
    <row r="78" spans="12:12" x14ac:dyDescent="0.2">
      <c r="L78" s="496"/>
    </row>
    <row r="79" spans="12:12" x14ac:dyDescent="0.2">
      <c r="L79" s="496"/>
    </row>
    <row r="80" spans="12:12" x14ac:dyDescent="0.2">
      <c r="L80" s="496"/>
    </row>
    <row r="81" spans="12:12" x14ac:dyDescent="0.2">
      <c r="L81" s="496"/>
    </row>
    <row r="82" spans="12:12" x14ac:dyDescent="0.2">
      <c r="L82" s="496"/>
    </row>
    <row r="83" spans="12:12" x14ac:dyDescent="0.2">
      <c r="L83" s="496"/>
    </row>
    <row r="84" spans="12:12" x14ac:dyDescent="0.2">
      <c r="L84" s="496"/>
    </row>
    <row r="85" spans="12:12" x14ac:dyDescent="0.2">
      <c r="L85" s="496"/>
    </row>
    <row r="86" spans="12:12" x14ac:dyDescent="0.2">
      <c r="L86" s="496"/>
    </row>
    <row r="87" spans="12:12" x14ac:dyDescent="0.2">
      <c r="L87" s="496"/>
    </row>
    <row r="88" spans="12:12" x14ac:dyDescent="0.2">
      <c r="L88" s="496"/>
    </row>
    <row r="89" spans="12:12" x14ac:dyDescent="0.2">
      <c r="L89" s="496"/>
    </row>
    <row r="90" spans="12:12" x14ac:dyDescent="0.2">
      <c r="L90" s="496"/>
    </row>
    <row r="91" spans="12:12" x14ac:dyDescent="0.2">
      <c r="L91" s="496"/>
    </row>
    <row r="92" spans="12:12" x14ac:dyDescent="0.2">
      <c r="L92" s="496"/>
    </row>
    <row r="93" spans="12:12" x14ac:dyDescent="0.2">
      <c r="L93" s="496"/>
    </row>
    <row r="94" spans="12:12" x14ac:dyDescent="0.2">
      <c r="L94" s="496"/>
    </row>
    <row r="95" spans="12:12" x14ac:dyDescent="0.2">
      <c r="L95" s="496"/>
    </row>
    <row r="96" spans="12:12" x14ac:dyDescent="0.2">
      <c r="L96" s="496"/>
    </row>
    <row r="97" spans="12:12" x14ac:dyDescent="0.2">
      <c r="L97" s="496"/>
    </row>
    <row r="98" spans="12:12" x14ac:dyDescent="0.2">
      <c r="L98" s="496"/>
    </row>
    <row r="99" spans="12:12" x14ac:dyDescent="0.2">
      <c r="L99" s="496"/>
    </row>
    <row r="100" spans="12:12" x14ac:dyDescent="0.2">
      <c r="L100" s="496"/>
    </row>
    <row r="101" spans="12:12" x14ac:dyDescent="0.2">
      <c r="L101" s="496"/>
    </row>
    <row r="102" spans="12:12" x14ac:dyDescent="0.2">
      <c r="L102" s="496"/>
    </row>
    <row r="103" spans="12:12" x14ac:dyDescent="0.2">
      <c r="L103" s="496"/>
    </row>
    <row r="104" spans="12:12" x14ac:dyDescent="0.2">
      <c r="L104" s="496"/>
    </row>
    <row r="105" spans="12:12" x14ac:dyDescent="0.2">
      <c r="L105" s="496"/>
    </row>
    <row r="106" spans="12:12" x14ac:dyDescent="0.2">
      <c r="L106" s="496"/>
    </row>
    <row r="107" spans="12:12" x14ac:dyDescent="0.2">
      <c r="L107" s="496"/>
    </row>
    <row r="108" spans="12:12" x14ac:dyDescent="0.2">
      <c r="L108" s="496"/>
    </row>
    <row r="109" spans="12:12" x14ac:dyDescent="0.2">
      <c r="L109" s="496"/>
    </row>
    <row r="110" spans="12:12" x14ac:dyDescent="0.2">
      <c r="L110" s="496"/>
    </row>
    <row r="111" spans="12:12" x14ac:dyDescent="0.2">
      <c r="L111" s="496"/>
    </row>
    <row r="112" spans="12:12" x14ac:dyDescent="0.2">
      <c r="L112" s="496"/>
    </row>
    <row r="113" spans="12:12" x14ac:dyDescent="0.2">
      <c r="L113" s="496"/>
    </row>
    <row r="114" spans="12:12" x14ac:dyDescent="0.2">
      <c r="L114" s="496"/>
    </row>
    <row r="115" spans="12:12" x14ac:dyDescent="0.2">
      <c r="L115" s="496"/>
    </row>
    <row r="116" spans="12:12" x14ac:dyDescent="0.2">
      <c r="L116" s="496"/>
    </row>
    <row r="117" spans="12:12" x14ac:dyDescent="0.2">
      <c r="L117" s="496"/>
    </row>
    <row r="118" spans="12:12" x14ac:dyDescent="0.2">
      <c r="L118" s="496"/>
    </row>
    <row r="119" spans="12:12" x14ac:dyDescent="0.2">
      <c r="L119" s="496"/>
    </row>
    <row r="120" spans="12:12" x14ac:dyDescent="0.2">
      <c r="L120" s="496"/>
    </row>
    <row r="121" spans="12:12" x14ac:dyDescent="0.2">
      <c r="L121" s="496"/>
    </row>
    <row r="122" spans="12:12" x14ac:dyDescent="0.2">
      <c r="L122" s="496"/>
    </row>
    <row r="123" spans="12:12" x14ac:dyDescent="0.2">
      <c r="L123" s="496"/>
    </row>
    <row r="124" spans="12:12" x14ac:dyDescent="0.2">
      <c r="L124" s="496"/>
    </row>
    <row r="125" spans="12:12" x14ac:dyDescent="0.2">
      <c r="L125" s="496"/>
    </row>
    <row r="126" spans="12:12" x14ac:dyDescent="0.2">
      <c r="L126" s="496"/>
    </row>
    <row r="127" spans="12:12" x14ac:dyDescent="0.2">
      <c r="L127" s="496"/>
    </row>
    <row r="128" spans="12:12" x14ac:dyDescent="0.2">
      <c r="L128" s="496"/>
    </row>
    <row r="129" spans="12:12" x14ac:dyDescent="0.2">
      <c r="L129" s="496"/>
    </row>
    <row r="130" spans="12:12" x14ac:dyDescent="0.2">
      <c r="L130" s="496"/>
    </row>
    <row r="131" spans="12:12" x14ac:dyDescent="0.2">
      <c r="L131" s="496"/>
    </row>
    <row r="132" spans="12:12" x14ac:dyDescent="0.2">
      <c r="L132" s="496"/>
    </row>
    <row r="133" spans="12:12" x14ac:dyDescent="0.2">
      <c r="L133" s="496"/>
    </row>
    <row r="134" spans="12:12" x14ac:dyDescent="0.2">
      <c r="L134" s="496"/>
    </row>
    <row r="135" spans="12:12" x14ac:dyDescent="0.2">
      <c r="L135" s="496"/>
    </row>
    <row r="136" spans="12:12" x14ac:dyDescent="0.2">
      <c r="L136" s="496"/>
    </row>
    <row r="137" spans="12:12" x14ac:dyDescent="0.2">
      <c r="L137" s="496"/>
    </row>
    <row r="138" spans="12:12" x14ac:dyDescent="0.2">
      <c r="L138" s="496"/>
    </row>
    <row r="139" spans="12:12" x14ac:dyDescent="0.2">
      <c r="L139" s="496"/>
    </row>
    <row r="140" spans="12:12" x14ac:dyDescent="0.2">
      <c r="L140" s="496"/>
    </row>
    <row r="141" spans="12:12" x14ac:dyDescent="0.2">
      <c r="L141" s="496"/>
    </row>
    <row r="142" spans="12:12" x14ac:dyDescent="0.2">
      <c r="L142" s="496"/>
    </row>
    <row r="143" spans="12:12" x14ac:dyDescent="0.2">
      <c r="L143" s="496"/>
    </row>
    <row r="144" spans="12:12" x14ac:dyDescent="0.2">
      <c r="L144" s="496"/>
    </row>
    <row r="145" spans="12:12" x14ac:dyDescent="0.2">
      <c r="L145" s="496"/>
    </row>
    <row r="146" spans="12:12" x14ac:dyDescent="0.2">
      <c r="L146" s="496"/>
    </row>
    <row r="147" spans="12:12" x14ac:dyDescent="0.2">
      <c r="L147" s="496"/>
    </row>
    <row r="148" spans="12:12" x14ac:dyDescent="0.2">
      <c r="L148" s="496"/>
    </row>
    <row r="149" spans="12:12" x14ac:dyDescent="0.2">
      <c r="L149" s="496"/>
    </row>
    <row r="150" spans="12:12" x14ac:dyDescent="0.2">
      <c r="L150" s="496"/>
    </row>
    <row r="151" spans="12:12" x14ac:dyDescent="0.2">
      <c r="L151" s="496"/>
    </row>
    <row r="152" spans="12:12" x14ac:dyDescent="0.2">
      <c r="L152" s="496"/>
    </row>
    <row r="153" spans="12:12" x14ac:dyDescent="0.2">
      <c r="L153" s="496"/>
    </row>
    <row r="154" spans="12:12" x14ac:dyDescent="0.2">
      <c r="L154" s="496"/>
    </row>
    <row r="155" spans="12:12" x14ac:dyDescent="0.2">
      <c r="L155" s="496"/>
    </row>
    <row r="156" spans="12:12" x14ac:dyDescent="0.2">
      <c r="L156" s="496"/>
    </row>
    <row r="157" spans="12:12" x14ac:dyDescent="0.2">
      <c r="L157" s="496"/>
    </row>
    <row r="158" spans="12:12" x14ac:dyDescent="0.2">
      <c r="L158" s="496"/>
    </row>
    <row r="159" spans="12:12" x14ac:dyDescent="0.2">
      <c r="L159" s="496"/>
    </row>
    <row r="160" spans="12:12" x14ac:dyDescent="0.2">
      <c r="L160" s="496"/>
    </row>
    <row r="161" spans="12:12" x14ac:dyDescent="0.2">
      <c r="L161" s="496"/>
    </row>
    <row r="162" spans="12:12" x14ac:dyDescent="0.2">
      <c r="L162" s="496"/>
    </row>
    <row r="163" spans="12:12" x14ac:dyDescent="0.2">
      <c r="L163" s="496"/>
    </row>
    <row r="164" spans="12:12" x14ac:dyDescent="0.2">
      <c r="L164" s="496"/>
    </row>
    <row r="165" spans="12:12" x14ac:dyDescent="0.2">
      <c r="L165" s="496"/>
    </row>
    <row r="166" spans="12:12" x14ac:dyDescent="0.2">
      <c r="L166" s="496"/>
    </row>
    <row r="167" spans="12:12" x14ac:dyDescent="0.2">
      <c r="L167" s="496"/>
    </row>
    <row r="168" spans="12:12" x14ac:dyDescent="0.2">
      <c r="L168" s="496"/>
    </row>
    <row r="169" spans="12:12" x14ac:dyDescent="0.2">
      <c r="L169" s="496"/>
    </row>
    <row r="170" spans="12:12" x14ac:dyDescent="0.2">
      <c r="L170" s="496"/>
    </row>
    <row r="171" spans="12:12" x14ac:dyDescent="0.2">
      <c r="L171" s="496"/>
    </row>
    <row r="172" spans="12:12" x14ac:dyDescent="0.2">
      <c r="L172" s="496"/>
    </row>
    <row r="173" spans="12:12" x14ac:dyDescent="0.2">
      <c r="L173" s="496"/>
    </row>
    <row r="174" spans="12:12" x14ac:dyDescent="0.2">
      <c r="L174" s="496"/>
    </row>
    <row r="175" spans="12:12" x14ac:dyDescent="0.2">
      <c r="L175" s="496"/>
    </row>
    <row r="176" spans="12:12" x14ac:dyDescent="0.2">
      <c r="L176" s="496"/>
    </row>
    <row r="177" spans="12:12" x14ac:dyDescent="0.2">
      <c r="L177" s="496"/>
    </row>
    <row r="178" spans="12:12" x14ac:dyDescent="0.2">
      <c r="L178" s="496"/>
    </row>
    <row r="179" spans="12:12" x14ac:dyDescent="0.2">
      <c r="L179" s="496"/>
    </row>
    <row r="180" spans="12:12" x14ac:dyDescent="0.2">
      <c r="L180" s="496"/>
    </row>
    <row r="181" spans="12:12" x14ac:dyDescent="0.2">
      <c r="L181" s="496"/>
    </row>
    <row r="182" spans="12:12" x14ac:dyDescent="0.2">
      <c r="L182" s="496"/>
    </row>
    <row r="183" spans="12:12" x14ac:dyDescent="0.2">
      <c r="L183" s="496"/>
    </row>
    <row r="184" spans="12:12" x14ac:dyDescent="0.2">
      <c r="L184" s="496"/>
    </row>
    <row r="185" spans="12:12" x14ac:dyDescent="0.2">
      <c r="L185" s="496"/>
    </row>
    <row r="186" spans="12:12" x14ac:dyDescent="0.2">
      <c r="L186" s="496"/>
    </row>
    <row r="187" spans="12:12" x14ac:dyDescent="0.2">
      <c r="L187" s="496"/>
    </row>
    <row r="188" spans="12:12" x14ac:dyDescent="0.2">
      <c r="L188" s="496"/>
    </row>
    <row r="189" spans="12:12" x14ac:dyDescent="0.2">
      <c r="L189" s="496"/>
    </row>
    <row r="190" spans="12:12" x14ac:dyDescent="0.2">
      <c r="L190" s="496"/>
    </row>
    <row r="191" spans="12:12" x14ac:dyDescent="0.2">
      <c r="L191" s="496"/>
    </row>
    <row r="192" spans="12:12" x14ac:dyDescent="0.2">
      <c r="L192" s="496"/>
    </row>
    <row r="193" spans="12:12" x14ac:dyDescent="0.2">
      <c r="L193" s="496"/>
    </row>
    <row r="194" spans="12:12" x14ac:dyDescent="0.2">
      <c r="L194" s="496"/>
    </row>
    <row r="195" spans="12:12" x14ac:dyDescent="0.2">
      <c r="L195" s="496"/>
    </row>
    <row r="196" spans="12:12" x14ac:dyDescent="0.2">
      <c r="L196" s="496"/>
    </row>
    <row r="197" spans="12:12" x14ac:dyDescent="0.2">
      <c r="L197" s="496"/>
    </row>
    <row r="198" spans="12:12" x14ac:dyDescent="0.2">
      <c r="L198" s="496"/>
    </row>
    <row r="199" spans="12:12" x14ac:dyDescent="0.2">
      <c r="L199" s="496"/>
    </row>
    <row r="200" spans="12:12" x14ac:dyDescent="0.2">
      <c r="L200" s="496"/>
    </row>
    <row r="201" spans="12:12" x14ac:dyDescent="0.2">
      <c r="L201" s="496"/>
    </row>
    <row r="202" spans="12:12" x14ac:dyDescent="0.2">
      <c r="L202" s="496"/>
    </row>
    <row r="203" spans="12:12" x14ac:dyDescent="0.2">
      <c r="L203" s="496"/>
    </row>
    <row r="204" spans="12:12" x14ac:dyDescent="0.2">
      <c r="L204" s="496"/>
    </row>
    <row r="205" spans="12:12" x14ac:dyDescent="0.2">
      <c r="L205" s="496"/>
    </row>
    <row r="206" spans="12:12" x14ac:dyDescent="0.2">
      <c r="L206" s="496"/>
    </row>
    <row r="207" spans="12:12" x14ac:dyDescent="0.2">
      <c r="L207" s="496"/>
    </row>
    <row r="208" spans="12:12" x14ac:dyDescent="0.2">
      <c r="L208" s="496"/>
    </row>
    <row r="209" spans="12:12" x14ac:dyDescent="0.2">
      <c r="L209" s="496"/>
    </row>
    <row r="210" spans="12:12" x14ac:dyDescent="0.2">
      <c r="L210" s="496"/>
    </row>
    <row r="211" spans="12:12" x14ac:dyDescent="0.2">
      <c r="L211" s="496"/>
    </row>
    <row r="212" spans="12:12" x14ac:dyDescent="0.2">
      <c r="L212" s="496"/>
    </row>
    <row r="213" spans="12:12" x14ac:dyDescent="0.2">
      <c r="L213" s="496"/>
    </row>
    <row r="214" spans="12:12" x14ac:dyDescent="0.2">
      <c r="L214" s="496"/>
    </row>
    <row r="215" spans="12:12" x14ac:dyDescent="0.2">
      <c r="L215" s="496"/>
    </row>
    <row r="216" spans="12:12" x14ac:dyDescent="0.2">
      <c r="L216" s="496"/>
    </row>
    <row r="217" spans="12:12" x14ac:dyDescent="0.2">
      <c r="L217" s="496"/>
    </row>
    <row r="218" spans="12:12" x14ac:dyDescent="0.2">
      <c r="L218" s="496"/>
    </row>
    <row r="219" spans="12:12" x14ac:dyDescent="0.2">
      <c r="L219" s="496"/>
    </row>
    <row r="220" spans="12:12" x14ac:dyDescent="0.2">
      <c r="L220" s="496"/>
    </row>
    <row r="221" spans="12:12" x14ac:dyDescent="0.2">
      <c r="L221" s="496"/>
    </row>
    <row r="222" spans="12:12" x14ac:dyDescent="0.2">
      <c r="L222" s="496"/>
    </row>
    <row r="223" spans="12:12" x14ac:dyDescent="0.2">
      <c r="L223" s="496"/>
    </row>
    <row r="224" spans="12:12" x14ac:dyDescent="0.2">
      <c r="L224" s="496"/>
    </row>
    <row r="225" spans="12:12" x14ac:dyDescent="0.2">
      <c r="L225" s="496"/>
    </row>
    <row r="226" spans="12:12" x14ac:dyDescent="0.2">
      <c r="L226" s="496"/>
    </row>
    <row r="227" spans="12:12" x14ac:dyDescent="0.2">
      <c r="L227" s="496"/>
    </row>
    <row r="228" spans="12:12" x14ac:dyDescent="0.2">
      <c r="L228" s="496"/>
    </row>
    <row r="229" spans="12:12" x14ac:dyDescent="0.2">
      <c r="L229" s="496"/>
    </row>
    <row r="230" spans="12:12" x14ac:dyDescent="0.2">
      <c r="L230" s="496"/>
    </row>
    <row r="231" spans="12:12" x14ac:dyDescent="0.2">
      <c r="L231" s="496"/>
    </row>
    <row r="232" spans="12:12" x14ac:dyDescent="0.2">
      <c r="L232" s="496"/>
    </row>
    <row r="233" spans="12:12" x14ac:dyDescent="0.2">
      <c r="L233" s="496"/>
    </row>
    <row r="234" spans="12:12" x14ac:dyDescent="0.2">
      <c r="L234" s="496"/>
    </row>
    <row r="235" spans="12:12" x14ac:dyDescent="0.2">
      <c r="L235" s="496"/>
    </row>
    <row r="236" spans="12:12" x14ac:dyDescent="0.2">
      <c r="L236" s="496"/>
    </row>
    <row r="237" spans="12:12" x14ac:dyDescent="0.2">
      <c r="L237" s="496"/>
    </row>
    <row r="238" spans="12:12" x14ac:dyDescent="0.2">
      <c r="L238" s="496"/>
    </row>
    <row r="239" spans="12:12" x14ac:dyDescent="0.2">
      <c r="L239" s="496"/>
    </row>
    <row r="240" spans="12:12" x14ac:dyDescent="0.2">
      <c r="L240" s="496"/>
    </row>
    <row r="241" spans="12:12" x14ac:dyDescent="0.2">
      <c r="L241" s="496"/>
    </row>
    <row r="242" spans="12:12" x14ac:dyDescent="0.2">
      <c r="L242" s="496"/>
    </row>
    <row r="243" spans="12:12" x14ac:dyDescent="0.2">
      <c r="L243" s="496"/>
    </row>
    <row r="244" spans="12:12" x14ac:dyDescent="0.2">
      <c r="L244" s="496"/>
    </row>
    <row r="245" spans="12:12" x14ac:dyDescent="0.2">
      <c r="L245" s="496"/>
    </row>
    <row r="246" spans="12:12" x14ac:dyDescent="0.2">
      <c r="L246" s="496"/>
    </row>
    <row r="247" spans="12:12" x14ac:dyDescent="0.2">
      <c r="L247" s="496"/>
    </row>
    <row r="248" spans="12:12" x14ac:dyDescent="0.2">
      <c r="L248" s="496"/>
    </row>
    <row r="249" spans="12:12" x14ac:dyDescent="0.2">
      <c r="L249" s="496"/>
    </row>
    <row r="250" spans="12:12" x14ac:dyDescent="0.2">
      <c r="L250" s="496"/>
    </row>
    <row r="251" spans="12:12" x14ac:dyDescent="0.2">
      <c r="L251" s="496"/>
    </row>
    <row r="252" spans="12:12" x14ac:dyDescent="0.2">
      <c r="L252" s="496"/>
    </row>
    <row r="253" spans="12:12" x14ac:dyDescent="0.2">
      <c r="L253" s="496"/>
    </row>
    <row r="254" spans="12:12" x14ac:dyDescent="0.2">
      <c r="L254" s="496"/>
    </row>
    <row r="255" spans="12:12" x14ac:dyDescent="0.2">
      <c r="L255" s="496"/>
    </row>
    <row r="256" spans="12:12" x14ac:dyDescent="0.2">
      <c r="L256" s="496"/>
    </row>
    <row r="257" spans="12:12" x14ac:dyDescent="0.2">
      <c r="L257" s="496"/>
    </row>
    <row r="258" spans="12:12" x14ac:dyDescent="0.2">
      <c r="L258" s="496"/>
    </row>
    <row r="259" spans="12:12" x14ac:dyDescent="0.2">
      <c r="L259" s="496"/>
    </row>
    <row r="260" spans="12:12" x14ac:dyDescent="0.2">
      <c r="L260" s="496"/>
    </row>
    <row r="261" spans="12:12" x14ac:dyDescent="0.2">
      <c r="L261" s="496"/>
    </row>
    <row r="262" spans="12:12" x14ac:dyDescent="0.2">
      <c r="L262" s="496"/>
    </row>
    <row r="263" spans="12:12" x14ac:dyDescent="0.2">
      <c r="L263" s="496"/>
    </row>
    <row r="264" spans="12:12" x14ac:dyDescent="0.2">
      <c r="L264" s="496"/>
    </row>
    <row r="265" spans="12:12" x14ac:dyDescent="0.2">
      <c r="L265" s="496"/>
    </row>
    <row r="266" spans="12:12" x14ac:dyDescent="0.2">
      <c r="L266" s="496"/>
    </row>
    <row r="267" spans="12:12" x14ac:dyDescent="0.2">
      <c r="L267" s="496"/>
    </row>
    <row r="268" spans="12:12" x14ac:dyDescent="0.2">
      <c r="L268" s="496"/>
    </row>
    <row r="269" spans="12:12" x14ac:dyDescent="0.2">
      <c r="L269" s="496"/>
    </row>
    <row r="270" spans="12:12" x14ac:dyDescent="0.2">
      <c r="L270" s="496"/>
    </row>
    <row r="271" spans="12:12" x14ac:dyDescent="0.2">
      <c r="L271" s="496"/>
    </row>
    <row r="272" spans="12:12" x14ac:dyDescent="0.2">
      <c r="L272" s="496"/>
    </row>
    <row r="273" spans="12:12" x14ac:dyDescent="0.2">
      <c r="L273" s="496"/>
    </row>
    <row r="274" spans="12:12" x14ac:dyDescent="0.2">
      <c r="L274" s="496"/>
    </row>
    <row r="275" spans="12:12" x14ac:dyDescent="0.2">
      <c r="L275" s="496"/>
    </row>
    <row r="276" spans="12:12" x14ac:dyDescent="0.2">
      <c r="L276" s="496"/>
    </row>
    <row r="277" spans="12:12" x14ac:dyDescent="0.2">
      <c r="L277" s="496"/>
    </row>
    <row r="278" spans="12:12" x14ac:dyDescent="0.2">
      <c r="L278" s="496"/>
    </row>
    <row r="279" spans="12:12" x14ac:dyDescent="0.2">
      <c r="L279" s="496"/>
    </row>
    <row r="280" spans="12:12" x14ac:dyDescent="0.2">
      <c r="L280" s="496"/>
    </row>
    <row r="281" spans="12:12" x14ac:dyDescent="0.2">
      <c r="L281" s="496"/>
    </row>
    <row r="282" spans="12:12" x14ac:dyDescent="0.2">
      <c r="L282" s="496"/>
    </row>
    <row r="283" spans="12:12" x14ac:dyDescent="0.2">
      <c r="L283" s="496"/>
    </row>
    <row r="284" spans="12:12" x14ac:dyDescent="0.2">
      <c r="L284" s="496"/>
    </row>
    <row r="285" spans="12:12" x14ac:dyDescent="0.2">
      <c r="L285" s="496"/>
    </row>
    <row r="286" spans="12:12" x14ac:dyDescent="0.2">
      <c r="L286" s="496"/>
    </row>
    <row r="287" spans="12:12" x14ac:dyDescent="0.2">
      <c r="L287" s="496"/>
    </row>
    <row r="288" spans="12:12" x14ac:dyDescent="0.2">
      <c r="L288" s="496"/>
    </row>
    <row r="289" spans="12:12" x14ac:dyDescent="0.2">
      <c r="L289" s="496"/>
    </row>
    <row r="290" spans="12:12" x14ac:dyDescent="0.2">
      <c r="L290" s="496"/>
    </row>
    <row r="291" spans="12:12" x14ac:dyDescent="0.2">
      <c r="L291" s="496"/>
    </row>
    <row r="292" spans="12:12" x14ac:dyDescent="0.2">
      <c r="L292" s="496"/>
    </row>
    <row r="293" spans="12:12" x14ac:dyDescent="0.2">
      <c r="L293" s="496"/>
    </row>
    <row r="294" spans="12:12" x14ac:dyDescent="0.2">
      <c r="L294" s="496"/>
    </row>
    <row r="295" spans="12:12" x14ac:dyDescent="0.2">
      <c r="L295" s="496"/>
    </row>
    <row r="296" spans="12:12" x14ac:dyDescent="0.2">
      <c r="L296" s="496"/>
    </row>
    <row r="297" spans="12:12" x14ac:dyDescent="0.2">
      <c r="L297" s="496"/>
    </row>
    <row r="298" spans="12:12" x14ac:dyDescent="0.2">
      <c r="L298" s="496"/>
    </row>
    <row r="299" spans="12:12" x14ac:dyDescent="0.2">
      <c r="L299" s="496"/>
    </row>
    <row r="300" spans="12:12" x14ac:dyDescent="0.2">
      <c r="L300" s="496"/>
    </row>
    <row r="301" spans="12:12" x14ac:dyDescent="0.2">
      <c r="L301" s="496"/>
    </row>
    <row r="302" spans="12:12" x14ac:dyDescent="0.2">
      <c r="L302" s="496"/>
    </row>
    <row r="303" spans="12:12" x14ac:dyDescent="0.2">
      <c r="L303" s="496"/>
    </row>
    <row r="304" spans="12:12" x14ac:dyDescent="0.2">
      <c r="L304" s="496"/>
    </row>
    <row r="305" spans="12:12" x14ac:dyDescent="0.2">
      <c r="L305" s="496"/>
    </row>
    <row r="306" spans="12:12" x14ac:dyDescent="0.2">
      <c r="L306" s="496"/>
    </row>
    <row r="307" spans="12:12" x14ac:dyDescent="0.2">
      <c r="L307" s="496"/>
    </row>
    <row r="308" spans="12:12" x14ac:dyDescent="0.2">
      <c r="L308" s="496"/>
    </row>
    <row r="309" spans="12:12" x14ac:dyDescent="0.2">
      <c r="L309" s="496"/>
    </row>
    <row r="310" spans="12:12" x14ac:dyDescent="0.2">
      <c r="L310" s="496"/>
    </row>
    <row r="311" spans="12:12" x14ac:dyDescent="0.2">
      <c r="L311" s="496"/>
    </row>
    <row r="312" spans="12:12" x14ac:dyDescent="0.2">
      <c r="L312" s="496"/>
    </row>
    <row r="313" spans="12:12" x14ac:dyDescent="0.2">
      <c r="L313" s="496"/>
    </row>
    <row r="314" spans="12:12" x14ac:dyDescent="0.2">
      <c r="L314" s="496"/>
    </row>
    <row r="315" spans="12:12" x14ac:dyDescent="0.2">
      <c r="L315" s="496"/>
    </row>
    <row r="316" spans="12:12" x14ac:dyDescent="0.2">
      <c r="L316" s="496"/>
    </row>
    <row r="317" spans="12:12" x14ac:dyDescent="0.2">
      <c r="L317" s="496"/>
    </row>
    <row r="318" spans="12:12" x14ac:dyDescent="0.2">
      <c r="L318" s="496"/>
    </row>
    <row r="319" spans="12:12" x14ac:dyDescent="0.2">
      <c r="L319" s="496"/>
    </row>
    <row r="320" spans="12:12" x14ac:dyDescent="0.2">
      <c r="L320" s="496"/>
    </row>
    <row r="321" spans="12:12" x14ac:dyDescent="0.2">
      <c r="L321" s="496"/>
    </row>
    <row r="322" spans="12:12" x14ac:dyDescent="0.2">
      <c r="L322" s="496"/>
    </row>
    <row r="323" spans="12:12" x14ac:dyDescent="0.2">
      <c r="L323" s="496"/>
    </row>
    <row r="324" spans="12:12" x14ac:dyDescent="0.2">
      <c r="L324" s="496"/>
    </row>
    <row r="325" spans="12:12" x14ac:dyDescent="0.2">
      <c r="L325" s="496"/>
    </row>
    <row r="326" spans="12:12" x14ac:dyDescent="0.2">
      <c r="L326" s="496"/>
    </row>
    <row r="327" spans="12:12" x14ac:dyDescent="0.2">
      <c r="L327" s="496"/>
    </row>
    <row r="328" spans="12:12" x14ac:dyDescent="0.2">
      <c r="L328" s="496"/>
    </row>
    <row r="329" spans="12:12" x14ac:dyDescent="0.2">
      <c r="L329" s="496"/>
    </row>
    <row r="330" spans="12:12" x14ac:dyDescent="0.2">
      <c r="L330" s="496"/>
    </row>
    <row r="331" spans="12:12" x14ac:dyDescent="0.2">
      <c r="L331" s="496"/>
    </row>
    <row r="332" spans="12:12" x14ac:dyDescent="0.2">
      <c r="L332" s="496"/>
    </row>
    <row r="333" spans="12:12" x14ac:dyDescent="0.2">
      <c r="L333" s="496"/>
    </row>
    <row r="334" spans="12:12" x14ac:dyDescent="0.2">
      <c r="L334" s="496"/>
    </row>
    <row r="335" spans="12:12" x14ac:dyDescent="0.2">
      <c r="L335" s="496"/>
    </row>
    <row r="336" spans="12:12" x14ac:dyDescent="0.2">
      <c r="L336" s="496"/>
    </row>
    <row r="337" spans="12:12" x14ac:dyDescent="0.2">
      <c r="L337" s="496"/>
    </row>
    <row r="338" spans="12:12" x14ac:dyDescent="0.2">
      <c r="L338" s="496"/>
    </row>
    <row r="339" spans="12:12" x14ac:dyDescent="0.2">
      <c r="L339" s="496"/>
    </row>
    <row r="340" spans="12:12" x14ac:dyDescent="0.2">
      <c r="L340" s="496"/>
    </row>
    <row r="341" spans="12:12" x14ac:dyDescent="0.2">
      <c r="L341" s="496"/>
    </row>
    <row r="342" spans="12:12" x14ac:dyDescent="0.2">
      <c r="L342" s="496"/>
    </row>
    <row r="343" spans="12:12" x14ac:dyDescent="0.2">
      <c r="L343" s="496"/>
    </row>
    <row r="344" spans="12:12" x14ac:dyDescent="0.2">
      <c r="L344" s="496"/>
    </row>
    <row r="345" spans="12:12" x14ac:dyDescent="0.2">
      <c r="L345" s="496"/>
    </row>
    <row r="346" spans="12:12" x14ac:dyDescent="0.2">
      <c r="L346" s="496"/>
    </row>
    <row r="347" spans="12:12" x14ac:dyDescent="0.2">
      <c r="L347" s="496"/>
    </row>
    <row r="348" spans="12:12" x14ac:dyDescent="0.2">
      <c r="L348" s="496"/>
    </row>
    <row r="349" spans="12:12" x14ac:dyDescent="0.2">
      <c r="L349" s="496"/>
    </row>
    <row r="350" spans="12:12" x14ac:dyDescent="0.2">
      <c r="L350" s="496"/>
    </row>
    <row r="351" spans="12:12" x14ac:dyDescent="0.2">
      <c r="L351" s="496"/>
    </row>
    <row r="352" spans="12:12" x14ac:dyDescent="0.2">
      <c r="L352" s="496"/>
    </row>
    <row r="353" spans="12:12" x14ac:dyDescent="0.2">
      <c r="L353" s="496"/>
    </row>
    <row r="354" spans="12:12" x14ac:dyDescent="0.2">
      <c r="L354" s="496"/>
    </row>
    <row r="355" spans="12:12" x14ac:dyDescent="0.2">
      <c r="L355" s="496"/>
    </row>
    <row r="356" spans="12:12" x14ac:dyDescent="0.2">
      <c r="L356" s="496"/>
    </row>
    <row r="357" spans="12:12" x14ac:dyDescent="0.2">
      <c r="L357" s="496"/>
    </row>
    <row r="358" spans="12:12" x14ac:dyDescent="0.2">
      <c r="L358" s="496"/>
    </row>
    <row r="359" spans="12:12" x14ac:dyDescent="0.2">
      <c r="L359" s="496"/>
    </row>
    <row r="360" spans="12:12" x14ac:dyDescent="0.2">
      <c r="L360" s="496"/>
    </row>
    <row r="361" spans="12:12" x14ac:dyDescent="0.2">
      <c r="L361" s="496"/>
    </row>
    <row r="362" spans="12:12" x14ac:dyDescent="0.2">
      <c r="L362" s="496"/>
    </row>
    <row r="363" spans="12:12" x14ac:dyDescent="0.2">
      <c r="L363" s="496"/>
    </row>
    <row r="364" spans="12:12" x14ac:dyDescent="0.2">
      <c r="L364" s="496"/>
    </row>
    <row r="365" spans="12:12" x14ac:dyDescent="0.2">
      <c r="L365" s="496"/>
    </row>
    <row r="366" spans="12:12" x14ac:dyDescent="0.2">
      <c r="L366" s="496"/>
    </row>
    <row r="367" spans="12:12" x14ac:dyDescent="0.2">
      <c r="L367" s="496"/>
    </row>
    <row r="368" spans="12:12" x14ac:dyDescent="0.2">
      <c r="L368" s="496"/>
    </row>
    <row r="369" spans="12:12" x14ac:dyDescent="0.2">
      <c r="L369" s="496"/>
    </row>
    <row r="370" spans="12:12" x14ac:dyDescent="0.2">
      <c r="L370" s="496"/>
    </row>
    <row r="371" spans="12:12" x14ac:dyDescent="0.2">
      <c r="L371" s="496"/>
    </row>
    <row r="372" spans="12:12" x14ac:dyDescent="0.2">
      <c r="L372" s="496"/>
    </row>
    <row r="373" spans="12:12" x14ac:dyDescent="0.2">
      <c r="L373" s="496"/>
    </row>
    <row r="374" spans="12:12" x14ac:dyDescent="0.2">
      <c r="L374" s="496"/>
    </row>
    <row r="375" spans="12:12" x14ac:dyDescent="0.2">
      <c r="L375" s="496"/>
    </row>
    <row r="376" spans="12:12" x14ac:dyDescent="0.2">
      <c r="L376" s="496"/>
    </row>
    <row r="377" spans="12:12" x14ac:dyDescent="0.2">
      <c r="L377" s="496"/>
    </row>
    <row r="378" spans="12:12" x14ac:dyDescent="0.2">
      <c r="L378" s="496"/>
    </row>
    <row r="379" spans="12:12" x14ac:dyDescent="0.2">
      <c r="L379" s="496"/>
    </row>
    <row r="380" spans="12:12" x14ac:dyDescent="0.2">
      <c r="L380" s="496"/>
    </row>
    <row r="381" spans="12:12" x14ac:dyDescent="0.2">
      <c r="L381" s="496"/>
    </row>
    <row r="382" spans="12:12" x14ac:dyDescent="0.2">
      <c r="L382" s="496"/>
    </row>
    <row r="383" spans="12:12" x14ac:dyDescent="0.2">
      <c r="L383" s="496"/>
    </row>
    <row r="384" spans="12:12" x14ac:dyDescent="0.2">
      <c r="L384" s="496"/>
    </row>
    <row r="385" spans="12:12" x14ac:dyDescent="0.2">
      <c r="L385" s="496"/>
    </row>
    <row r="386" spans="12:12" x14ac:dyDescent="0.2">
      <c r="L386" s="496"/>
    </row>
    <row r="387" spans="12:12" x14ac:dyDescent="0.2">
      <c r="L387" s="496"/>
    </row>
    <row r="388" spans="12:12" x14ac:dyDescent="0.2">
      <c r="L388" s="496"/>
    </row>
    <row r="389" spans="12:12" x14ac:dyDescent="0.2">
      <c r="L389" s="496"/>
    </row>
    <row r="390" spans="12:12" x14ac:dyDescent="0.2">
      <c r="L390" s="496"/>
    </row>
    <row r="391" spans="12:12" x14ac:dyDescent="0.2">
      <c r="L391" s="496"/>
    </row>
    <row r="392" spans="12:12" x14ac:dyDescent="0.2">
      <c r="L392" s="496"/>
    </row>
    <row r="393" spans="12:12" x14ac:dyDescent="0.2">
      <c r="L393" s="496"/>
    </row>
    <row r="394" spans="12:12" x14ac:dyDescent="0.2">
      <c r="L394" s="496"/>
    </row>
    <row r="395" spans="12:12" x14ac:dyDescent="0.2">
      <c r="L395" s="496"/>
    </row>
    <row r="396" spans="12:12" x14ac:dyDescent="0.2">
      <c r="L396" s="496"/>
    </row>
    <row r="397" spans="12:12" x14ac:dyDescent="0.2">
      <c r="L397" s="496"/>
    </row>
    <row r="398" spans="12:12" x14ac:dyDescent="0.2">
      <c r="L398" s="496"/>
    </row>
    <row r="399" spans="12:12" x14ac:dyDescent="0.2">
      <c r="L399" s="496"/>
    </row>
    <row r="400" spans="12:12" x14ac:dyDescent="0.2">
      <c r="L400" s="496"/>
    </row>
    <row r="401" spans="12:12" x14ac:dyDescent="0.2">
      <c r="L401" s="496"/>
    </row>
    <row r="402" spans="12:12" x14ac:dyDescent="0.2">
      <c r="L402" s="496"/>
    </row>
    <row r="403" spans="12:12" x14ac:dyDescent="0.2">
      <c r="L403" s="496"/>
    </row>
    <row r="404" spans="12:12" x14ac:dyDescent="0.2">
      <c r="L404" s="496"/>
    </row>
    <row r="405" spans="12:12" x14ac:dyDescent="0.2">
      <c r="L405" s="496"/>
    </row>
    <row r="406" spans="12:12" x14ac:dyDescent="0.2">
      <c r="L406" s="496"/>
    </row>
    <row r="407" spans="12:12" x14ac:dyDescent="0.2">
      <c r="L407" s="496"/>
    </row>
    <row r="408" spans="12:12" x14ac:dyDescent="0.2">
      <c r="L408" s="496"/>
    </row>
    <row r="409" spans="12:12" x14ac:dyDescent="0.2">
      <c r="L409" s="496"/>
    </row>
    <row r="410" spans="12:12" x14ac:dyDescent="0.2">
      <c r="L410" s="496"/>
    </row>
    <row r="411" spans="12:12" x14ac:dyDescent="0.2">
      <c r="L411" s="496"/>
    </row>
    <row r="412" spans="12:12" x14ac:dyDescent="0.2">
      <c r="L412" s="496"/>
    </row>
    <row r="413" spans="12:12" x14ac:dyDescent="0.2">
      <c r="L413" s="496"/>
    </row>
    <row r="414" spans="12:12" x14ac:dyDescent="0.2">
      <c r="L414" s="496"/>
    </row>
    <row r="415" spans="12:12" x14ac:dyDescent="0.2">
      <c r="L415" s="496"/>
    </row>
    <row r="416" spans="12:12" x14ac:dyDescent="0.2">
      <c r="L416" s="496"/>
    </row>
    <row r="417" spans="12:12" x14ac:dyDescent="0.2">
      <c r="L417" s="496"/>
    </row>
    <row r="418" spans="12:12" x14ac:dyDescent="0.2">
      <c r="L418" s="496"/>
    </row>
    <row r="419" spans="12:12" x14ac:dyDescent="0.2">
      <c r="L419" s="496"/>
    </row>
    <row r="420" spans="12:12" x14ac:dyDescent="0.2">
      <c r="L420" s="496"/>
    </row>
    <row r="421" spans="12:12" x14ac:dyDescent="0.2">
      <c r="L421" s="496"/>
    </row>
    <row r="422" spans="12:12" x14ac:dyDescent="0.2">
      <c r="L422" s="496"/>
    </row>
    <row r="423" spans="12:12" x14ac:dyDescent="0.2">
      <c r="L423" s="496"/>
    </row>
    <row r="424" spans="12:12" x14ac:dyDescent="0.2">
      <c r="L424" s="496"/>
    </row>
    <row r="425" spans="12:12" x14ac:dyDescent="0.2">
      <c r="L425" s="496"/>
    </row>
    <row r="426" spans="12:12" x14ac:dyDescent="0.2">
      <c r="L426" s="496"/>
    </row>
    <row r="427" spans="12:12" x14ac:dyDescent="0.2">
      <c r="L427" s="496"/>
    </row>
    <row r="428" spans="12:12" x14ac:dyDescent="0.2">
      <c r="L428" s="496"/>
    </row>
    <row r="429" spans="12:12" x14ac:dyDescent="0.2">
      <c r="L429" s="496"/>
    </row>
    <row r="430" spans="12:12" x14ac:dyDescent="0.2">
      <c r="L430" s="496"/>
    </row>
    <row r="431" spans="12:12" x14ac:dyDescent="0.2">
      <c r="L431" s="496"/>
    </row>
    <row r="432" spans="12:12" x14ac:dyDescent="0.2">
      <c r="L432" s="496"/>
    </row>
    <row r="433" spans="12:12" x14ac:dyDescent="0.2">
      <c r="L433" s="496"/>
    </row>
    <row r="434" spans="12:12" x14ac:dyDescent="0.2">
      <c r="L434" s="496"/>
    </row>
    <row r="435" spans="12:12" x14ac:dyDescent="0.2">
      <c r="L435" s="496"/>
    </row>
    <row r="436" spans="12:12" x14ac:dyDescent="0.2">
      <c r="L436" s="496"/>
    </row>
    <row r="437" spans="12:12" x14ac:dyDescent="0.2">
      <c r="L437" s="496"/>
    </row>
    <row r="438" spans="12:12" x14ac:dyDescent="0.2">
      <c r="L438" s="496"/>
    </row>
    <row r="439" spans="12:12" x14ac:dyDescent="0.2">
      <c r="L439" s="496"/>
    </row>
  </sheetData>
  <mergeCells count="33">
    <mergeCell ref="B5:B7"/>
    <mergeCell ref="C5:C7"/>
    <mergeCell ref="D5:E5"/>
    <mergeCell ref="F5:G5"/>
    <mergeCell ref="H5:H7"/>
    <mergeCell ref="J5:J7"/>
    <mergeCell ref="K5:K7"/>
    <mergeCell ref="D6:D7"/>
    <mergeCell ref="E6:E7"/>
    <mergeCell ref="F6:F7"/>
    <mergeCell ref="G6:G7"/>
    <mergeCell ref="I5:I7"/>
    <mergeCell ref="B34:C34"/>
    <mergeCell ref="B8:B10"/>
    <mergeCell ref="B11:C11"/>
    <mergeCell ref="B13:C13"/>
    <mergeCell ref="B14:B18"/>
    <mergeCell ref="B19:C19"/>
    <mergeCell ref="B21:C21"/>
    <mergeCell ref="B23:C23"/>
    <mergeCell ref="B25:C25"/>
    <mergeCell ref="B27:C27"/>
    <mergeCell ref="B29:C29"/>
    <mergeCell ref="B30:B33"/>
    <mergeCell ref="B46:K46"/>
    <mergeCell ref="B47:K47"/>
    <mergeCell ref="B48:K48"/>
    <mergeCell ref="B35:B37"/>
    <mergeCell ref="B38:C38"/>
    <mergeCell ref="B39:B42"/>
    <mergeCell ref="B43:C43"/>
    <mergeCell ref="B44:C44"/>
    <mergeCell ref="B45:K45"/>
  </mergeCells>
  <pageMargins left="0.7" right="0.7" top="0.75" bottom="0.75" header="0.3" footer="0.3"/>
  <pageSetup paperSize="183" scale="16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3"/>
  <sheetViews>
    <sheetView zoomScaleNormal="100" workbookViewId="0">
      <selection activeCell="O25" sqref="O25"/>
    </sheetView>
  </sheetViews>
  <sheetFormatPr baseColWidth="10" defaultColWidth="11.44140625" defaultRowHeight="10.199999999999999" x14ac:dyDescent="0.2"/>
  <cols>
    <col min="1" max="1" width="3.6640625" style="496" customWidth="1"/>
    <col min="2" max="2" width="11.44140625" style="496"/>
    <col min="3" max="3" width="25.5546875" style="496" customWidth="1"/>
    <col min="4" max="7" width="11.33203125" style="496" customWidth="1"/>
    <col min="8" max="8" width="12" style="496" customWidth="1"/>
    <col min="9" max="9" width="11.5546875" style="496" customWidth="1"/>
    <col min="10" max="10" width="12" style="496" customWidth="1"/>
    <col min="11" max="11" width="9.6640625" style="496" customWidth="1"/>
    <col min="12" max="12" width="11.44140625" style="470"/>
    <col min="13" max="16384" width="11.44140625" style="496"/>
  </cols>
  <sheetData>
    <row r="1" spans="2:13" x14ac:dyDescent="0.2">
      <c r="L1" s="496"/>
    </row>
    <row r="2" spans="2:13" ht="14.4" x14ac:dyDescent="0.3">
      <c r="B2" s="84" t="s">
        <v>725</v>
      </c>
      <c r="C2" s="522"/>
      <c r="L2" s="496"/>
    </row>
    <row r="3" spans="2:13" ht="13.8" x14ac:dyDescent="0.2">
      <c r="B3" s="514" t="s">
        <v>710</v>
      </c>
      <c r="C3" s="522"/>
      <c r="L3" s="496"/>
    </row>
    <row r="4" spans="2:13" x14ac:dyDescent="0.2">
      <c r="B4" s="504"/>
      <c r="C4" s="522"/>
      <c r="L4" s="496"/>
    </row>
    <row r="5" spans="2:13" ht="12" x14ac:dyDescent="0.2">
      <c r="B5" s="845" t="s">
        <v>211</v>
      </c>
      <c r="C5" s="845" t="s">
        <v>660</v>
      </c>
      <c r="D5" s="1054">
        <v>2020</v>
      </c>
      <c r="E5" s="1054"/>
      <c r="F5" s="1054">
        <v>2021</v>
      </c>
      <c r="G5" s="1054"/>
      <c r="H5" s="1015" t="s">
        <v>711</v>
      </c>
      <c r="I5" s="937" t="s">
        <v>712</v>
      </c>
      <c r="J5" s="937" t="s">
        <v>713</v>
      </c>
      <c r="K5" s="937" t="s">
        <v>714</v>
      </c>
    </row>
    <row r="6" spans="2:13" x14ac:dyDescent="0.2">
      <c r="B6" s="845"/>
      <c r="C6" s="845"/>
      <c r="D6" s="1053" t="s">
        <v>715</v>
      </c>
      <c r="E6" s="1053" t="s">
        <v>716</v>
      </c>
      <c r="F6" s="1053" t="s">
        <v>715</v>
      </c>
      <c r="G6" s="1053" t="s">
        <v>716</v>
      </c>
      <c r="H6" s="1016"/>
      <c r="I6" s="937"/>
      <c r="J6" s="937"/>
      <c r="K6" s="937"/>
    </row>
    <row r="7" spans="2:13" x14ac:dyDescent="0.2">
      <c r="B7" s="845"/>
      <c r="C7" s="845"/>
      <c r="D7" s="1053"/>
      <c r="E7" s="1053"/>
      <c r="F7" s="1053"/>
      <c r="G7" s="1053"/>
      <c r="H7" s="1017"/>
      <c r="I7" s="937"/>
      <c r="J7" s="937"/>
      <c r="K7" s="937"/>
    </row>
    <row r="8" spans="2:13" ht="12" x14ac:dyDescent="0.2">
      <c r="B8" s="1023" t="s">
        <v>205</v>
      </c>
      <c r="C8" s="260" t="s">
        <v>304</v>
      </c>
      <c r="D8" s="261">
        <v>40</v>
      </c>
      <c r="E8" s="261">
        <v>689.64599999999996</v>
      </c>
      <c r="F8" s="425">
        <v>0</v>
      </c>
      <c r="G8" s="425">
        <v>0</v>
      </c>
      <c r="H8" s="264">
        <v>0</v>
      </c>
      <c r="I8" s="264">
        <v>-1</v>
      </c>
      <c r="J8" s="427">
        <v>0</v>
      </c>
      <c r="K8" s="264">
        <v>-1</v>
      </c>
      <c r="L8" s="474"/>
      <c r="M8" s="498"/>
    </row>
    <row r="9" spans="2:13" ht="12" x14ac:dyDescent="0.2">
      <c r="B9" s="1023"/>
      <c r="C9" s="497" t="s">
        <v>307</v>
      </c>
      <c r="D9" s="261">
        <v>30978</v>
      </c>
      <c r="E9" s="261">
        <v>264517.02947999991</v>
      </c>
      <c r="F9" s="425">
        <v>41972</v>
      </c>
      <c r="G9" s="425">
        <v>380537.37731999991</v>
      </c>
      <c r="H9" s="264">
        <v>7.9607161078751765E-2</v>
      </c>
      <c r="I9" s="264">
        <v>0.35489702369423459</v>
      </c>
      <c r="J9" s="264">
        <v>7.1173019038163546E-2</v>
      </c>
      <c r="K9" s="264">
        <v>0.43861201703375502</v>
      </c>
      <c r="L9" s="474"/>
      <c r="M9" s="498"/>
    </row>
    <row r="10" spans="2:13" ht="12" x14ac:dyDescent="0.2">
      <c r="B10" s="1023"/>
      <c r="C10" s="497" t="s">
        <v>305</v>
      </c>
      <c r="D10" s="261">
        <v>67587</v>
      </c>
      <c r="E10" s="261">
        <v>1073197.48538</v>
      </c>
      <c r="F10" s="425">
        <v>83887</v>
      </c>
      <c r="G10" s="425">
        <v>1311489.3798900002</v>
      </c>
      <c r="H10" s="264">
        <v>0.15910621179389234</v>
      </c>
      <c r="I10" s="264">
        <v>0.24117063932413038</v>
      </c>
      <c r="J10" s="264">
        <v>0.24529169581354152</v>
      </c>
      <c r="K10" s="264">
        <v>0.22203918454544772</v>
      </c>
      <c r="L10" s="474"/>
      <c r="M10" s="498"/>
    </row>
    <row r="11" spans="2:13" ht="12" x14ac:dyDescent="0.2">
      <c r="B11" s="1018" t="s">
        <v>663</v>
      </c>
      <c r="C11" s="1018"/>
      <c r="D11" s="430">
        <v>98605</v>
      </c>
      <c r="E11" s="430">
        <v>1338404.1608599999</v>
      </c>
      <c r="F11" s="430">
        <v>125859</v>
      </c>
      <c r="G11" s="430">
        <v>1692026.7572100002</v>
      </c>
      <c r="H11" s="482">
        <v>0.2387133728726441</v>
      </c>
      <c r="I11" s="482">
        <v>0.27639572029815934</v>
      </c>
      <c r="J11" s="482">
        <v>0.31646471485170508</v>
      </c>
      <c r="K11" s="482">
        <v>0.26421211670679345</v>
      </c>
      <c r="L11" s="474"/>
      <c r="M11" s="498"/>
    </row>
    <row r="12" spans="2:13" ht="12" x14ac:dyDescent="0.2">
      <c r="B12" s="878" t="s">
        <v>204</v>
      </c>
      <c r="C12" s="283" t="s">
        <v>664</v>
      </c>
      <c r="D12" s="261">
        <v>1</v>
      </c>
      <c r="E12" s="261">
        <v>0</v>
      </c>
      <c r="F12" s="425">
        <v>2</v>
      </c>
      <c r="G12" s="425">
        <v>0</v>
      </c>
      <c r="H12" s="484">
        <v>3.7933460916206881E-6</v>
      </c>
      <c r="I12" s="484">
        <v>1</v>
      </c>
      <c r="J12" s="484">
        <v>0</v>
      </c>
      <c r="K12" s="484" t="s">
        <v>56</v>
      </c>
      <c r="L12" s="474"/>
      <c r="M12" s="498"/>
    </row>
    <row r="13" spans="2:13" ht="12" x14ac:dyDescent="0.2">
      <c r="B13" s="1052"/>
      <c r="C13" s="260" t="s">
        <v>297</v>
      </c>
      <c r="D13" s="261">
        <v>31599</v>
      </c>
      <c r="E13" s="261">
        <v>550082.88204999978</v>
      </c>
      <c r="F13" s="425">
        <v>38472</v>
      </c>
      <c r="G13" s="425">
        <v>650786.41423999995</v>
      </c>
      <c r="H13" s="264">
        <v>7.2968805418415564E-2</v>
      </c>
      <c r="I13" s="264">
        <v>0.21750688312921296</v>
      </c>
      <c r="J13" s="264">
        <v>0.12171848709497937</v>
      </c>
      <c r="K13" s="264">
        <v>0.18306974362610093</v>
      </c>
      <c r="L13" s="474"/>
      <c r="M13" s="498"/>
    </row>
    <row r="14" spans="2:13" ht="12" x14ac:dyDescent="0.2">
      <c r="B14" s="1018" t="s">
        <v>665</v>
      </c>
      <c r="C14" s="1018"/>
      <c r="D14" s="430">
        <v>31600</v>
      </c>
      <c r="E14" s="430">
        <v>550082.88204999978</v>
      </c>
      <c r="F14" s="430">
        <v>38474</v>
      </c>
      <c r="G14" s="430">
        <v>650786.41423999995</v>
      </c>
      <c r="H14" s="482">
        <v>7.2972598764507179E-2</v>
      </c>
      <c r="I14" s="482">
        <v>0.21753164556962026</v>
      </c>
      <c r="J14" s="482">
        <v>0.12171848709497937</v>
      </c>
      <c r="K14" s="482">
        <v>0.18306974362610093</v>
      </c>
      <c r="L14" s="474"/>
      <c r="M14" s="498"/>
    </row>
    <row r="15" spans="2:13" ht="12" x14ac:dyDescent="0.2">
      <c r="B15" s="992" t="s">
        <v>203</v>
      </c>
      <c r="C15" s="260" t="s">
        <v>288</v>
      </c>
      <c r="D15" s="261">
        <v>5739</v>
      </c>
      <c r="E15" s="261">
        <v>61946.455399999999</v>
      </c>
      <c r="F15" s="425">
        <v>9947</v>
      </c>
      <c r="G15" s="425">
        <v>108679.80481999998</v>
      </c>
      <c r="H15" s="264">
        <v>1.8866206786675492E-2</v>
      </c>
      <c r="I15" s="264">
        <v>0.73322878550270076</v>
      </c>
      <c r="J15" s="264">
        <v>2.0326701865644104E-2</v>
      </c>
      <c r="K15" s="264">
        <v>0.7544152303506938</v>
      </c>
      <c r="L15" s="474"/>
      <c r="M15" s="498"/>
    </row>
    <row r="16" spans="2:13" ht="12" x14ac:dyDescent="0.2">
      <c r="B16" s="992"/>
      <c r="C16" s="260" t="s">
        <v>286</v>
      </c>
      <c r="D16" s="261">
        <v>44</v>
      </c>
      <c r="E16" s="261">
        <v>941.88440000000003</v>
      </c>
      <c r="F16" s="425">
        <v>235</v>
      </c>
      <c r="G16" s="425">
        <v>4217.7027800000014</v>
      </c>
      <c r="H16" s="264">
        <v>4.4571816576543085E-4</v>
      </c>
      <c r="I16" s="264">
        <v>4.3409090909090908</v>
      </c>
      <c r="J16" s="264">
        <v>7.8884929089586826E-4</v>
      </c>
      <c r="K16" s="264">
        <v>3.4779410084719542</v>
      </c>
      <c r="L16" s="474"/>
      <c r="M16" s="498"/>
    </row>
    <row r="17" spans="2:13" ht="12" x14ac:dyDescent="0.2">
      <c r="B17" s="992"/>
      <c r="C17" s="260" t="s">
        <v>464</v>
      </c>
      <c r="D17" s="261">
        <v>9820</v>
      </c>
      <c r="E17" s="261">
        <v>141579.8450899999</v>
      </c>
      <c r="F17" s="425">
        <v>12187</v>
      </c>
      <c r="G17" s="425">
        <v>145343.48156000001</v>
      </c>
      <c r="H17" s="264">
        <v>2.3114754409290662E-2</v>
      </c>
      <c r="I17" s="264">
        <v>0.2410386965376782</v>
      </c>
      <c r="J17" s="264">
        <v>2.7184016595152939E-2</v>
      </c>
      <c r="K17" s="264">
        <v>2.6583137363991566E-2</v>
      </c>
      <c r="L17" s="474"/>
      <c r="M17" s="498"/>
    </row>
    <row r="18" spans="2:13" ht="12" x14ac:dyDescent="0.2">
      <c r="B18" s="992"/>
      <c r="C18" s="260" t="s">
        <v>667</v>
      </c>
      <c r="D18" s="261">
        <v>489</v>
      </c>
      <c r="E18" s="261">
        <v>11056.05939</v>
      </c>
      <c r="F18" s="425">
        <v>167</v>
      </c>
      <c r="G18" s="425">
        <v>4299.5156799999995</v>
      </c>
      <c r="H18" s="264">
        <v>3.1674439865032747E-4</v>
      </c>
      <c r="I18" s="264">
        <v>-0.65848670756646221</v>
      </c>
      <c r="J18" s="264">
        <v>8.041509969471262E-4</v>
      </c>
      <c r="K18" s="264">
        <v>-0.61111680678119085</v>
      </c>
      <c r="L18" s="474"/>
      <c r="M18" s="498"/>
    </row>
    <row r="19" spans="2:13" ht="12" x14ac:dyDescent="0.2">
      <c r="B19" s="1018" t="s">
        <v>668</v>
      </c>
      <c r="C19" s="1018"/>
      <c r="D19" s="430">
        <v>16092</v>
      </c>
      <c r="E19" s="430">
        <v>215524.24427999993</v>
      </c>
      <c r="F19" s="430">
        <v>22536</v>
      </c>
      <c r="G19" s="430">
        <v>262540.50484000001</v>
      </c>
      <c r="H19" s="482">
        <v>4.2743423760381913E-2</v>
      </c>
      <c r="I19" s="482">
        <v>0.40044742729306487</v>
      </c>
      <c r="J19" s="482">
        <v>4.9103718748640036E-2</v>
      </c>
      <c r="K19" s="482">
        <v>0.21814836060354564</v>
      </c>
      <c r="L19" s="474"/>
      <c r="M19" s="498"/>
    </row>
    <row r="20" spans="2:13" ht="12" x14ac:dyDescent="0.2">
      <c r="B20" s="485" t="s">
        <v>201</v>
      </c>
      <c r="C20" s="260" t="s">
        <v>671</v>
      </c>
      <c r="D20" s="261">
        <v>2</v>
      </c>
      <c r="E20" s="261">
        <v>6.6</v>
      </c>
      <c r="F20" s="425">
        <v>0</v>
      </c>
      <c r="G20" s="425">
        <v>0</v>
      </c>
      <c r="H20" s="264">
        <v>0</v>
      </c>
      <c r="I20" s="264">
        <v>-1</v>
      </c>
      <c r="J20" s="264">
        <v>0</v>
      </c>
      <c r="K20" s="264">
        <v>-1</v>
      </c>
      <c r="L20" s="474"/>
      <c r="M20" s="498"/>
    </row>
    <row r="21" spans="2:13" ht="12" x14ac:dyDescent="0.2">
      <c r="B21" s="1018" t="s">
        <v>672</v>
      </c>
      <c r="C21" s="1018"/>
      <c r="D21" s="430">
        <v>2</v>
      </c>
      <c r="E21" s="430">
        <v>6.6</v>
      </c>
      <c r="F21" s="430">
        <v>0</v>
      </c>
      <c r="G21" s="430">
        <v>0</v>
      </c>
      <c r="H21" s="482">
        <v>0</v>
      </c>
      <c r="I21" s="482">
        <v>-1</v>
      </c>
      <c r="J21" s="482">
        <v>0</v>
      </c>
      <c r="K21" s="482">
        <v>-1</v>
      </c>
      <c r="L21" s="474"/>
      <c r="M21" s="498"/>
    </row>
    <row r="22" spans="2:13" ht="12" x14ac:dyDescent="0.2">
      <c r="B22" s="485" t="s">
        <v>200</v>
      </c>
      <c r="C22" s="260" t="s">
        <v>673</v>
      </c>
      <c r="D22" s="261">
        <v>153858</v>
      </c>
      <c r="E22" s="261">
        <v>1208832.4588199996</v>
      </c>
      <c r="F22" s="425">
        <v>214159</v>
      </c>
      <c r="G22" s="425">
        <v>1173476.6307899987</v>
      </c>
      <c r="H22" s="264">
        <v>0.4061896028176975</v>
      </c>
      <c r="I22" s="264">
        <v>0.39192632167323116</v>
      </c>
      <c r="J22" s="264">
        <v>0.21947876755828746</v>
      </c>
      <c r="K22" s="264">
        <v>-2.9247914193595907E-2</v>
      </c>
      <c r="L22" s="474"/>
      <c r="M22" s="498"/>
    </row>
    <row r="23" spans="2:13" ht="12" x14ac:dyDescent="0.2">
      <c r="B23" s="1018" t="s">
        <v>674</v>
      </c>
      <c r="C23" s="1018"/>
      <c r="D23" s="430">
        <v>153858</v>
      </c>
      <c r="E23" s="430">
        <v>1208832.4588199996</v>
      </c>
      <c r="F23" s="430">
        <v>214159</v>
      </c>
      <c r="G23" s="430">
        <v>1173476.6307899987</v>
      </c>
      <c r="H23" s="482">
        <v>0.4061896028176975</v>
      </c>
      <c r="I23" s="482">
        <v>0.39192632167323116</v>
      </c>
      <c r="J23" s="482">
        <v>0.21947876755828746</v>
      </c>
      <c r="K23" s="482">
        <v>-2.9247914193595907E-2</v>
      </c>
      <c r="L23" s="474"/>
      <c r="M23" s="498"/>
    </row>
    <row r="24" spans="2:13" ht="12" x14ac:dyDescent="0.2">
      <c r="B24" s="521" t="s">
        <v>198</v>
      </c>
      <c r="C24" s="283" t="s">
        <v>469</v>
      </c>
      <c r="D24" s="261">
        <v>357</v>
      </c>
      <c r="E24" s="261">
        <v>0</v>
      </c>
      <c r="F24" s="425">
        <v>972</v>
      </c>
      <c r="G24" s="425">
        <v>0</v>
      </c>
      <c r="H24" s="264">
        <v>1.8435662005276544E-3</v>
      </c>
      <c r="I24" s="264">
        <v>1.7226890756302522</v>
      </c>
      <c r="J24" s="264">
        <v>0</v>
      </c>
      <c r="K24" s="264" t="s">
        <v>56</v>
      </c>
      <c r="L24" s="474"/>
      <c r="M24" s="498"/>
    </row>
    <row r="25" spans="2:13" ht="12" x14ac:dyDescent="0.2">
      <c r="B25" s="1044" t="s">
        <v>261</v>
      </c>
      <c r="C25" s="1049"/>
      <c r="D25" s="430">
        <v>357</v>
      </c>
      <c r="E25" s="430">
        <v>0</v>
      </c>
      <c r="F25" s="430">
        <v>972</v>
      </c>
      <c r="G25" s="430">
        <v>0</v>
      </c>
      <c r="H25" s="523">
        <v>1.8435662005276544E-3</v>
      </c>
      <c r="I25" s="523">
        <v>1.7226890756302522</v>
      </c>
      <c r="J25" s="523">
        <v>0</v>
      </c>
      <c r="K25" s="523" t="s">
        <v>56</v>
      </c>
      <c r="L25" s="474"/>
      <c r="M25" s="498"/>
    </row>
    <row r="26" spans="2:13" ht="12" x14ac:dyDescent="0.2">
      <c r="B26" s="1050" t="s">
        <v>197</v>
      </c>
      <c r="C26" s="283" t="s">
        <v>726</v>
      </c>
      <c r="D26" s="261">
        <v>0</v>
      </c>
      <c r="E26" s="261">
        <v>0</v>
      </c>
      <c r="F26" s="425">
        <v>2</v>
      </c>
      <c r="G26" s="425">
        <v>37.548999999999999</v>
      </c>
      <c r="H26" s="264">
        <v>3.7933460916206881E-6</v>
      </c>
      <c r="I26" s="264" t="s">
        <v>56</v>
      </c>
      <c r="J26" s="264">
        <v>7.022899329062952E-6</v>
      </c>
      <c r="K26" s="264" t="s">
        <v>56</v>
      </c>
      <c r="L26" s="474"/>
      <c r="M26" s="498"/>
    </row>
    <row r="27" spans="2:13" ht="12" x14ac:dyDescent="0.2">
      <c r="B27" s="1051"/>
      <c r="C27" s="283" t="s">
        <v>727</v>
      </c>
      <c r="D27" s="261">
        <v>0</v>
      </c>
      <c r="E27" s="261">
        <v>0</v>
      </c>
      <c r="F27" s="425">
        <v>2</v>
      </c>
      <c r="G27" s="425">
        <v>4.42</v>
      </c>
      <c r="H27" s="264">
        <v>3.7933460916206881E-6</v>
      </c>
      <c r="I27" s="264" t="s">
        <v>56</v>
      </c>
      <c r="J27" s="264">
        <v>8.2668553182397003E-7</v>
      </c>
      <c r="K27" s="264" t="s">
        <v>56</v>
      </c>
      <c r="L27" s="474"/>
      <c r="M27" s="498"/>
    </row>
    <row r="28" spans="2:13" ht="12" x14ac:dyDescent="0.2">
      <c r="B28" s="1044" t="s">
        <v>677</v>
      </c>
      <c r="C28" s="1049"/>
      <c r="D28" s="430">
        <v>0</v>
      </c>
      <c r="E28" s="430">
        <v>0</v>
      </c>
      <c r="F28" s="430">
        <v>4</v>
      </c>
      <c r="G28" s="430">
        <v>41.969000000000001</v>
      </c>
      <c r="H28" s="523">
        <v>7.5866921832413763E-6</v>
      </c>
      <c r="I28" s="523" t="s">
        <v>56</v>
      </c>
      <c r="J28" s="523">
        <v>7.849584860886923E-6</v>
      </c>
      <c r="K28" s="523" t="s">
        <v>56</v>
      </c>
      <c r="L28" s="474"/>
      <c r="M28" s="498"/>
    </row>
    <row r="29" spans="2:13" ht="12" x14ac:dyDescent="0.25">
      <c r="B29" s="1032" t="s">
        <v>196</v>
      </c>
      <c r="C29" s="260" t="s">
        <v>678</v>
      </c>
      <c r="D29" s="261">
        <v>0</v>
      </c>
      <c r="E29" s="261">
        <v>0</v>
      </c>
      <c r="F29" s="425">
        <v>1</v>
      </c>
      <c r="G29" s="425">
        <v>0</v>
      </c>
      <c r="H29" s="264">
        <v>1.8966730458103441E-6</v>
      </c>
      <c r="I29" s="264" t="s">
        <v>56</v>
      </c>
      <c r="J29" s="524">
        <v>0</v>
      </c>
      <c r="K29" s="264" t="s">
        <v>56</v>
      </c>
      <c r="L29" s="474"/>
      <c r="M29" s="498"/>
    </row>
    <row r="30" spans="2:13" ht="12" x14ac:dyDescent="0.25">
      <c r="B30" s="1036"/>
      <c r="C30" s="260" t="s">
        <v>250</v>
      </c>
      <c r="D30" s="261">
        <v>15879</v>
      </c>
      <c r="E30" s="261">
        <v>125910.46174</v>
      </c>
      <c r="F30" s="425">
        <v>17387</v>
      </c>
      <c r="G30" s="425">
        <v>122974.49436000003</v>
      </c>
      <c r="H30" s="264">
        <v>3.2977454247504451E-2</v>
      </c>
      <c r="I30" s="264">
        <v>9.4968196989734868E-2</v>
      </c>
      <c r="J30" s="524">
        <v>2.3000279473027244E-2</v>
      </c>
      <c r="K30" s="264">
        <v>-2.3317898603712743E-2</v>
      </c>
      <c r="L30" s="474"/>
      <c r="M30" s="498"/>
    </row>
    <row r="31" spans="2:13" ht="12" x14ac:dyDescent="0.2">
      <c r="B31" s="1018" t="s">
        <v>679</v>
      </c>
      <c r="C31" s="1018"/>
      <c r="D31" s="430">
        <v>15879</v>
      </c>
      <c r="E31" s="430">
        <v>125910.46174</v>
      </c>
      <c r="F31" s="430">
        <v>17388</v>
      </c>
      <c r="G31" s="430">
        <v>122974.49436000003</v>
      </c>
      <c r="H31" s="482">
        <v>3.2979350920550266E-2</v>
      </c>
      <c r="I31" s="482">
        <v>9.5031173247685619E-2</v>
      </c>
      <c r="J31" s="482">
        <v>2.3000279473027244E-2</v>
      </c>
      <c r="K31" s="482">
        <v>-2.3317898603712743E-2</v>
      </c>
      <c r="L31" s="474"/>
      <c r="M31" s="498"/>
    </row>
    <row r="32" spans="2:13" ht="12" x14ac:dyDescent="0.2">
      <c r="B32" s="525" t="s">
        <v>195</v>
      </c>
      <c r="C32" s="526" t="s">
        <v>680</v>
      </c>
      <c r="D32" s="261">
        <v>1</v>
      </c>
      <c r="E32" s="261">
        <v>0</v>
      </c>
      <c r="F32" s="425">
        <v>1</v>
      </c>
      <c r="G32" s="425">
        <v>0</v>
      </c>
      <c r="H32" s="264">
        <v>1.8966730458103441E-6</v>
      </c>
      <c r="I32" s="264">
        <v>0</v>
      </c>
      <c r="J32" s="264">
        <v>0</v>
      </c>
      <c r="K32" s="264" t="s">
        <v>56</v>
      </c>
      <c r="L32" s="474"/>
      <c r="M32" s="498"/>
    </row>
    <row r="33" spans="2:13" ht="12" x14ac:dyDescent="0.2">
      <c r="B33" s="1024" t="s">
        <v>246</v>
      </c>
      <c r="C33" s="1048"/>
      <c r="D33" s="430">
        <v>1</v>
      </c>
      <c r="E33" s="430">
        <v>0</v>
      </c>
      <c r="F33" s="430">
        <v>1</v>
      </c>
      <c r="G33" s="430"/>
      <c r="H33" s="482">
        <v>1.8966730458103441E-6</v>
      </c>
      <c r="I33" s="482">
        <v>0</v>
      </c>
      <c r="J33" s="482">
        <v>0</v>
      </c>
      <c r="K33" s="482" t="s">
        <v>56</v>
      </c>
      <c r="L33" s="474"/>
      <c r="M33" s="498"/>
    </row>
    <row r="34" spans="2:13" ht="12" x14ac:dyDescent="0.2">
      <c r="B34" s="878" t="s">
        <v>194</v>
      </c>
      <c r="C34" s="527" t="s">
        <v>242</v>
      </c>
      <c r="D34" s="261">
        <v>16382</v>
      </c>
      <c r="E34" s="261">
        <v>225178.20559999999</v>
      </c>
      <c r="F34" s="425">
        <v>18428</v>
      </c>
      <c r="G34" s="425">
        <v>250487.98068999994</v>
      </c>
      <c r="H34" s="264">
        <v>3.4951890888193018E-2</v>
      </c>
      <c r="I34" s="264">
        <v>0.12489317543645465</v>
      </c>
      <c r="J34" s="264">
        <v>4.6849499894168534E-2</v>
      </c>
      <c r="K34" s="264">
        <v>0.11239886658906724</v>
      </c>
      <c r="L34" s="474"/>
      <c r="M34" s="498"/>
    </row>
    <row r="35" spans="2:13" ht="12" x14ac:dyDescent="0.2">
      <c r="B35" s="879"/>
      <c r="C35" s="283" t="s">
        <v>682</v>
      </c>
      <c r="D35" s="261">
        <v>1</v>
      </c>
      <c r="E35" s="261">
        <v>0</v>
      </c>
      <c r="F35" s="425">
        <v>0</v>
      </c>
      <c r="G35" s="425">
        <v>0</v>
      </c>
      <c r="H35" s="264">
        <v>0</v>
      </c>
      <c r="I35" s="264">
        <v>-1</v>
      </c>
      <c r="J35" s="264">
        <v>0</v>
      </c>
      <c r="K35" s="264" t="s">
        <v>56</v>
      </c>
      <c r="L35" s="474"/>
      <c r="M35" s="498"/>
    </row>
    <row r="36" spans="2:13" ht="12" x14ac:dyDescent="0.2">
      <c r="B36" s="879"/>
      <c r="C36" s="260" t="s">
        <v>475</v>
      </c>
      <c r="D36" s="261">
        <v>24</v>
      </c>
      <c r="E36" s="261">
        <v>335.6</v>
      </c>
      <c r="F36" s="425">
        <v>0</v>
      </c>
      <c r="G36" s="425">
        <v>0</v>
      </c>
      <c r="H36" s="264">
        <v>0</v>
      </c>
      <c r="I36" s="264">
        <v>-1</v>
      </c>
      <c r="J36" s="264">
        <v>0</v>
      </c>
      <c r="K36" s="264">
        <v>-1</v>
      </c>
      <c r="L36" s="474"/>
      <c r="M36" s="498"/>
    </row>
    <row r="37" spans="2:13" ht="13.8" x14ac:dyDescent="0.2">
      <c r="B37" s="880"/>
      <c r="C37" s="260" t="s">
        <v>684</v>
      </c>
      <c r="D37" s="261">
        <v>1</v>
      </c>
      <c r="E37" s="261">
        <v>0</v>
      </c>
      <c r="F37" s="425">
        <v>0</v>
      </c>
      <c r="G37" s="425">
        <v>0</v>
      </c>
      <c r="H37" s="264">
        <v>0</v>
      </c>
      <c r="I37" s="264">
        <v>-1</v>
      </c>
      <c r="J37" s="264">
        <v>0</v>
      </c>
      <c r="K37" s="264" t="s">
        <v>56</v>
      </c>
      <c r="L37" s="474"/>
      <c r="M37" s="498"/>
    </row>
    <row r="38" spans="2:13" ht="12" x14ac:dyDescent="0.2">
      <c r="B38" s="1018" t="s">
        <v>685</v>
      </c>
      <c r="C38" s="1018"/>
      <c r="D38" s="430">
        <v>16408</v>
      </c>
      <c r="E38" s="430">
        <v>225513.80559999999</v>
      </c>
      <c r="F38" s="430">
        <v>18428</v>
      </c>
      <c r="G38" s="430">
        <v>250487.98068999994</v>
      </c>
      <c r="H38" s="482">
        <v>3.4951890888193018E-2</v>
      </c>
      <c r="I38" s="482">
        <v>0.12311067771818625</v>
      </c>
      <c r="J38" s="482">
        <v>4.6849499894168534E-2</v>
      </c>
      <c r="K38" s="482">
        <v>0.1107434421744331</v>
      </c>
      <c r="L38" s="474"/>
      <c r="M38" s="498"/>
    </row>
    <row r="39" spans="2:13" ht="12" x14ac:dyDescent="0.2">
      <c r="B39" s="1032" t="s">
        <v>193</v>
      </c>
      <c r="C39" s="260" t="s">
        <v>232</v>
      </c>
      <c r="D39" s="261">
        <v>39</v>
      </c>
      <c r="E39" s="261">
        <v>51.96</v>
      </c>
      <c r="F39" s="425">
        <v>0</v>
      </c>
      <c r="G39" s="425">
        <v>0</v>
      </c>
      <c r="H39" s="264">
        <v>0</v>
      </c>
      <c r="I39" s="264">
        <v>-1</v>
      </c>
      <c r="J39" s="264">
        <v>0</v>
      </c>
      <c r="K39" s="264">
        <v>-1</v>
      </c>
      <c r="L39" s="474"/>
      <c r="M39" s="498"/>
    </row>
    <row r="40" spans="2:13" ht="12" x14ac:dyDescent="0.2">
      <c r="B40" s="1042"/>
      <c r="C40" s="260" t="s">
        <v>686</v>
      </c>
      <c r="D40" s="261">
        <v>106</v>
      </c>
      <c r="E40" s="261">
        <v>1205.2460000000001</v>
      </c>
      <c r="F40" s="425">
        <v>434</v>
      </c>
      <c r="G40" s="425">
        <v>1594.8501800000001</v>
      </c>
      <c r="H40" s="264">
        <v>8.231561018816893E-4</v>
      </c>
      <c r="I40" s="264">
        <v>3.0943396226415096</v>
      </c>
      <c r="J40" s="264">
        <v>2.9828949530155078E-4</v>
      </c>
      <c r="K40" s="264">
        <v>0.32325697824344574</v>
      </c>
      <c r="L40" s="474"/>
      <c r="M40" s="498"/>
    </row>
    <row r="41" spans="2:13" ht="12" x14ac:dyDescent="0.2">
      <c r="B41" s="1042"/>
      <c r="C41" s="260" t="s">
        <v>234</v>
      </c>
      <c r="D41" s="261">
        <v>4734</v>
      </c>
      <c r="E41" s="261">
        <v>29146.479469999998</v>
      </c>
      <c r="F41" s="425">
        <v>5172</v>
      </c>
      <c r="G41" s="425">
        <v>33144.528599999998</v>
      </c>
      <c r="H41" s="264">
        <v>9.8095929929310991E-3</v>
      </c>
      <c r="I41" s="264">
        <v>9.2522179974651453E-2</v>
      </c>
      <c r="J41" s="264">
        <v>6.1991181567298149E-3</v>
      </c>
      <c r="K41" s="264">
        <v>0.13717091061083816</v>
      </c>
      <c r="L41" s="474"/>
      <c r="M41" s="498"/>
    </row>
    <row r="42" spans="2:13" ht="13.8" x14ac:dyDescent="0.2">
      <c r="B42" s="1042"/>
      <c r="C42" s="260" t="s">
        <v>687</v>
      </c>
      <c r="D42" s="261">
        <v>1</v>
      </c>
      <c r="E42" s="261">
        <v>0</v>
      </c>
      <c r="F42" s="425">
        <v>0</v>
      </c>
      <c r="G42" s="425">
        <v>0</v>
      </c>
      <c r="H42" s="264">
        <v>0</v>
      </c>
      <c r="I42" s="264">
        <v>-1</v>
      </c>
      <c r="J42" s="264">
        <v>0</v>
      </c>
      <c r="K42" s="264" t="s">
        <v>56</v>
      </c>
      <c r="L42" s="474"/>
      <c r="M42" s="498"/>
    </row>
    <row r="43" spans="2:13" ht="12" x14ac:dyDescent="0.2">
      <c r="B43" s="1018" t="s">
        <v>693</v>
      </c>
      <c r="C43" s="1018"/>
      <c r="D43" s="430">
        <v>4880</v>
      </c>
      <c r="E43" s="430">
        <v>30403.685469999997</v>
      </c>
      <c r="F43" s="430">
        <v>5606</v>
      </c>
      <c r="G43" s="430">
        <v>34739.378779999999</v>
      </c>
      <c r="H43" s="482">
        <v>1.0632749094812788E-2</v>
      </c>
      <c r="I43" s="482">
        <v>0.1487704918032787</v>
      </c>
      <c r="J43" s="482">
        <v>6.4974076520313657E-3</v>
      </c>
      <c r="K43" s="482">
        <v>0.14260420218720291</v>
      </c>
      <c r="L43" s="474"/>
      <c r="M43" s="498"/>
    </row>
    <row r="44" spans="2:13" ht="12" x14ac:dyDescent="0.2">
      <c r="B44" s="1032" t="s">
        <v>654</v>
      </c>
      <c r="C44" s="260" t="s">
        <v>223</v>
      </c>
      <c r="D44" s="261">
        <v>62</v>
      </c>
      <c r="E44" s="261">
        <v>162.81800000000001</v>
      </c>
      <c r="F44" s="425">
        <v>0</v>
      </c>
      <c r="G44" s="425">
        <v>0</v>
      </c>
      <c r="H44" s="264">
        <v>0</v>
      </c>
      <c r="I44" s="264">
        <v>-1</v>
      </c>
      <c r="J44" s="264">
        <v>0</v>
      </c>
      <c r="K44" s="264" t="s">
        <v>56</v>
      </c>
      <c r="L44" s="474"/>
      <c r="M44" s="498"/>
    </row>
    <row r="45" spans="2:13" ht="12" x14ac:dyDescent="0.2">
      <c r="B45" s="1042"/>
      <c r="C45" s="260" t="s">
        <v>228</v>
      </c>
      <c r="D45" s="261">
        <v>40122</v>
      </c>
      <c r="E45" s="261">
        <v>542975.55500000005</v>
      </c>
      <c r="F45" s="425">
        <v>50390</v>
      </c>
      <c r="G45" s="425">
        <v>624932.53799999994</v>
      </c>
      <c r="H45" s="264">
        <v>9.5573354778383232E-2</v>
      </c>
      <c r="I45" s="264">
        <v>0.25591944569064351</v>
      </c>
      <c r="J45" s="264">
        <v>0.11688296097978129</v>
      </c>
      <c r="K45" s="264">
        <v>0.15094046545060372</v>
      </c>
      <c r="L45" s="474"/>
      <c r="M45" s="498"/>
    </row>
    <row r="46" spans="2:13" ht="12" x14ac:dyDescent="0.2">
      <c r="B46" s="1042"/>
      <c r="C46" s="260" t="s">
        <v>225</v>
      </c>
      <c r="D46" s="261">
        <v>22556</v>
      </c>
      <c r="E46" s="261">
        <v>375265.74</v>
      </c>
      <c r="F46" s="425">
        <v>33422</v>
      </c>
      <c r="G46" s="425">
        <v>534645.51100000006</v>
      </c>
      <c r="H46" s="264">
        <v>6.3390606537073318E-2</v>
      </c>
      <c r="I46" s="264">
        <v>0.48173435006206772</v>
      </c>
      <c r="J46" s="264">
        <v>9.9996314162518835E-2</v>
      </c>
      <c r="K46" s="264">
        <v>0.42471175492865421</v>
      </c>
      <c r="L46" s="474"/>
      <c r="M46" s="498"/>
    </row>
    <row r="47" spans="2:13" ht="12" x14ac:dyDescent="0.2">
      <c r="B47" s="1042"/>
      <c r="C47" s="260" t="s">
        <v>694</v>
      </c>
      <c r="D47" s="261">
        <v>82</v>
      </c>
      <c r="E47" s="261">
        <v>121.88</v>
      </c>
      <c r="F47" s="425">
        <v>0</v>
      </c>
      <c r="G47" s="425">
        <v>0</v>
      </c>
      <c r="H47" s="264">
        <v>0</v>
      </c>
      <c r="I47" s="264">
        <v>-1</v>
      </c>
      <c r="J47" s="264">
        <v>0</v>
      </c>
      <c r="K47" s="264">
        <v>-1</v>
      </c>
      <c r="L47" s="474"/>
      <c r="M47" s="498"/>
    </row>
    <row r="48" spans="2:13" ht="12" x14ac:dyDescent="0.2">
      <c r="B48" s="1018" t="s">
        <v>697</v>
      </c>
      <c r="C48" s="1018"/>
      <c r="D48" s="430">
        <v>62822</v>
      </c>
      <c r="E48" s="430">
        <v>918525.99300000002</v>
      </c>
      <c r="F48" s="430">
        <v>83812</v>
      </c>
      <c r="G48" s="430">
        <v>1159578.0490000001</v>
      </c>
      <c r="H48" s="482">
        <v>0.15896396131545656</v>
      </c>
      <c r="I48" s="482">
        <v>0.33411862086530197</v>
      </c>
      <c r="J48" s="482">
        <v>0.21687927514230015</v>
      </c>
      <c r="K48" s="482">
        <v>0.26243357056526989</v>
      </c>
      <c r="L48" s="474"/>
      <c r="M48" s="498"/>
    </row>
    <row r="49" spans="2:13" ht="12" x14ac:dyDescent="0.2">
      <c r="B49" s="873" t="s">
        <v>728</v>
      </c>
      <c r="C49" s="873"/>
      <c r="D49" s="266">
        <v>400504</v>
      </c>
      <c r="E49" s="266">
        <v>4613204.291819999</v>
      </c>
      <c r="F49" s="266">
        <v>527239</v>
      </c>
      <c r="G49" s="266">
        <v>5346652.1789099984</v>
      </c>
      <c r="H49" s="253">
        <v>1</v>
      </c>
      <c r="I49" s="253">
        <v>0.31643878712821844</v>
      </c>
      <c r="J49" s="253">
        <v>1</v>
      </c>
      <c r="K49" s="253">
        <v>0.15898881573281462</v>
      </c>
      <c r="L49" s="474"/>
      <c r="M49" s="498"/>
    </row>
    <row r="50" spans="2:13" ht="10.5" customHeight="1" x14ac:dyDescent="0.2">
      <c r="B50" s="999" t="s">
        <v>718</v>
      </c>
      <c r="C50" s="999"/>
      <c r="D50" s="999"/>
      <c r="E50" s="999"/>
      <c r="F50" s="999"/>
      <c r="G50" s="999"/>
      <c r="H50" s="999"/>
      <c r="I50" s="999"/>
      <c r="J50" s="999"/>
      <c r="K50" s="999"/>
      <c r="L50" s="496"/>
    </row>
    <row r="51" spans="2:13" ht="9" customHeight="1" x14ac:dyDescent="0.2">
      <c r="B51" s="1001" t="s">
        <v>699</v>
      </c>
      <c r="C51" s="1001"/>
      <c r="D51" s="1001"/>
      <c r="E51" s="1001"/>
      <c r="F51" s="1001"/>
      <c r="G51" s="1001"/>
      <c r="H51" s="1001"/>
      <c r="I51" s="1001"/>
      <c r="J51" s="1001"/>
      <c r="K51" s="1001"/>
      <c r="L51" s="496"/>
    </row>
    <row r="52" spans="2:13" x14ac:dyDescent="0.2">
      <c r="B52" s="1037" t="s">
        <v>719</v>
      </c>
      <c r="C52" s="1037"/>
      <c r="D52" s="1037"/>
      <c r="E52" s="1037"/>
      <c r="F52" s="1037"/>
      <c r="G52" s="1037"/>
      <c r="H52" s="1037"/>
      <c r="I52" s="1037"/>
      <c r="J52" s="1037"/>
      <c r="K52" s="1037"/>
      <c r="L52" s="496"/>
    </row>
    <row r="53" spans="2:13" x14ac:dyDescent="0.2">
      <c r="B53" s="1038" t="s">
        <v>720</v>
      </c>
      <c r="C53" s="1038"/>
      <c r="D53" s="1038"/>
      <c r="E53" s="1038"/>
      <c r="F53" s="1038"/>
      <c r="G53" s="1038"/>
      <c r="H53" s="1038"/>
      <c r="I53" s="1038"/>
      <c r="J53" s="1038"/>
      <c r="K53" s="1038"/>
      <c r="L53" s="496"/>
    </row>
    <row r="54" spans="2:13" x14ac:dyDescent="0.2">
      <c r="D54" s="502"/>
      <c r="E54" s="502"/>
      <c r="F54" s="502"/>
      <c r="G54" s="502"/>
      <c r="L54" s="496"/>
    </row>
    <row r="55" spans="2:13" x14ac:dyDescent="0.2">
      <c r="D55" s="502"/>
      <c r="E55" s="502"/>
      <c r="F55" s="502"/>
      <c r="G55" s="502"/>
      <c r="L55" s="496"/>
    </row>
    <row r="56" spans="2:13" x14ac:dyDescent="0.2">
      <c r="L56" s="496"/>
    </row>
    <row r="57" spans="2:13" x14ac:dyDescent="0.2">
      <c r="L57" s="496"/>
    </row>
    <row r="58" spans="2:13" x14ac:dyDescent="0.2">
      <c r="L58" s="496"/>
    </row>
    <row r="59" spans="2:13" x14ac:dyDescent="0.2">
      <c r="L59" s="496"/>
    </row>
    <row r="60" spans="2:13" x14ac:dyDescent="0.2">
      <c r="L60" s="496"/>
    </row>
    <row r="61" spans="2:13" x14ac:dyDescent="0.2">
      <c r="L61" s="496"/>
    </row>
    <row r="62" spans="2:13" x14ac:dyDescent="0.2">
      <c r="L62" s="496"/>
    </row>
    <row r="63" spans="2:13" x14ac:dyDescent="0.2">
      <c r="L63" s="496"/>
    </row>
    <row r="64" spans="2:13" x14ac:dyDescent="0.2">
      <c r="L64" s="496"/>
    </row>
    <row r="65" spans="12:12" x14ac:dyDescent="0.2">
      <c r="L65" s="496"/>
    </row>
    <row r="66" spans="12:12" x14ac:dyDescent="0.2">
      <c r="L66" s="496"/>
    </row>
    <row r="67" spans="12:12" x14ac:dyDescent="0.2">
      <c r="L67" s="496"/>
    </row>
    <row r="68" spans="12:12" x14ac:dyDescent="0.2">
      <c r="L68" s="496"/>
    </row>
    <row r="69" spans="12:12" x14ac:dyDescent="0.2">
      <c r="L69" s="496"/>
    </row>
    <row r="70" spans="12:12" x14ac:dyDescent="0.2">
      <c r="L70" s="496"/>
    </row>
    <row r="71" spans="12:12" x14ac:dyDescent="0.2">
      <c r="L71" s="496"/>
    </row>
    <row r="72" spans="12:12" x14ac:dyDescent="0.2">
      <c r="L72" s="496"/>
    </row>
    <row r="73" spans="12:12" x14ac:dyDescent="0.2">
      <c r="L73" s="496"/>
    </row>
    <row r="74" spans="12:12" x14ac:dyDescent="0.2">
      <c r="L74" s="496"/>
    </row>
    <row r="75" spans="12:12" x14ac:dyDescent="0.2">
      <c r="L75" s="496"/>
    </row>
    <row r="76" spans="12:12" x14ac:dyDescent="0.2">
      <c r="L76" s="496"/>
    </row>
    <row r="77" spans="12:12" x14ac:dyDescent="0.2">
      <c r="L77" s="496"/>
    </row>
    <row r="78" spans="12:12" x14ac:dyDescent="0.2">
      <c r="L78" s="496"/>
    </row>
    <row r="79" spans="12:12" x14ac:dyDescent="0.2">
      <c r="L79" s="496"/>
    </row>
    <row r="80" spans="12:12" x14ac:dyDescent="0.2">
      <c r="L80" s="496"/>
    </row>
    <row r="81" spans="12:12" x14ac:dyDescent="0.2">
      <c r="L81" s="496"/>
    </row>
    <row r="82" spans="12:12" x14ac:dyDescent="0.2">
      <c r="L82" s="496"/>
    </row>
    <row r="83" spans="12:12" x14ac:dyDescent="0.2">
      <c r="L83" s="496"/>
    </row>
    <row r="84" spans="12:12" x14ac:dyDescent="0.2">
      <c r="L84" s="496"/>
    </row>
    <row r="85" spans="12:12" x14ac:dyDescent="0.2">
      <c r="L85" s="496"/>
    </row>
    <row r="86" spans="12:12" x14ac:dyDescent="0.2">
      <c r="L86" s="496"/>
    </row>
    <row r="87" spans="12:12" x14ac:dyDescent="0.2">
      <c r="L87" s="496"/>
    </row>
    <row r="88" spans="12:12" x14ac:dyDescent="0.2">
      <c r="L88" s="496"/>
    </row>
    <row r="89" spans="12:12" x14ac:dyDescent="0.2">
      <c r="L89" s="496"/>
    </row>
    <row r="90" spans="12:12" x14ac:dyDescent="0.2">
      <c r="L90" s="496"/>
    </row>
    <row r="91" spans="12:12" x14ac:dyDescent="0.2">
      <c r="L91" s="496"/>
    </row>
    <row r="92" spans="12:12" x14ac:dyDescent="0.2">
      <c r="L92" s="496"/>
    </row>
    <row r="93" spans="12:12" x14ac:dyDescent="0.2">
      <c r="L93" s="496"/>
    </row>
    <row r="94" spans="12:12" x14ac:dyDescent="0.2">
      <c r="L94" s="496"/>
    </row>
    <row r="95" spans="12:12" x14ac:dyDescent="0.2">
      <c r="L95" s="496"/>
    </row>
    <row r="96" spans="12:12" x14ac:dyDescent="0.2">
      <c r="L96" s="496"/>
    </row>
    <row r="97" spans="12:12" x14ac:dyDescent="0.2">
      <c r="L97" s="496"/>
    </row>
    <row r="98" spans="12:12" x14ac:dyDescent="0.2">
      <c r="L98" s="496"/>
    </row>
    <row r="99" spans="12:12" x14ac:dyDescent="0.2">
      <c r="L99" s="496"/>
    </row>
    <row r="100" spans="12:12" x14ac:dyDescent="0.2">
      <c r="L100" s="496"/>
    </row>
    <row r="101" spans="12:12" x14ac:dyDescent="0.2">
      <c r="L101" s="496"/>
    </row>
    <row r="102" spans="12:12" x14ac:dyDescent="0.2">
      <c r="L102" s="496"/>
    </row>
    <row r="103" spans="12:12" x14ac:dyDescent="0.2">
      <c r="L103" s="496"/>
    </row>
    <row r="104" spans="12:12" x14ac:dyDescent="0.2">
      <c r="L104" s="496"/>
    </row>
    <row r="105" spans="12:12" x14ac:dyDescent="0.2">
      <c r="L105" s="496"/>
    </row>
    <row r="106" spans="12:12" x14ac:dyDescent="0.2">
      <c r="L106" s="496"/>
    </row>
    <row r="107" spans="12:12" x14ac:dyDescent="0.2">
      <c r="L107" s="496"/>
    </row>
    <row r="108" spans="12:12" x14ac:dyDescent="0.2">
      <c r="L108" s="496"/>
    </row>
    <row r="109" spans="12:12" x14ac:dyDescent="0.2">
      <c r="L109" s="496"/>
    </row>
    <row r="110" spans="12:12" x14ac:dyDescent="0.2">
      <c r="L110" s="496"/>
    </row>
    <row r="111" spans="12:12" x14ac:dyDescent="0.2">
      <c r="L111" s="496"/>
    </row>
    <row r="112" spans="12:12" x14ac:dyDescent="0.2">
      <c r="L112" s="496"/>
    </row>
    <row r="113" spans="12:12" x14ac:dyDescent="0.2">
      <c r="L113" s="496"/>
    </row>
    <row r="114" spans="12:12" x14ac:dyDescent="0.2">
      <c r="L114" s="496"/>
    </row>
    <row r="115" spans="12:12" x14ac:dyDescent="0.2">
      <c r="L115" s="496"/>
    </row>
    <row r="116" spans="12:12" x14ac:dyDescent="0.2">
      <c r="L116" s="496"/>
    </row>
    <row r="117" spans="12:12" x14ac:dyDescent="0.2">
      <c r="L117" s="496"/>
    </row>
    <row r="118" spans="12:12" x14ac:dyDescent="0.2">
      <c r="L118" s="496"/>
    </row>
    <row r="119" spans="12:12" x14ac:dyDescent="0.2">
      <c r="L119" s="496"/>
    </row>
    <row r="120" spans="12:12" x14ac:dyDescent="0.2">
      <c r="L120" s="496"/>
    </row>
    <row r="121" spans="12:12" x14ac:dyDescent="0.2">
      <c r="L121" s="496"/>
    </row>
    <row r="122" spans="12:12" x14ac:dyDescent="0.2">
      <c r="L122" s="496"/>
    </row>
    <row r="123" spans="12:12" x14ac:dyDescent="0.2">
      <c r="L123" s="496"/>
    </row>
    <row r="124" spans="12:12" x14ac:dyDescent="0.2">
      <c r="L124" s="496"/>
    </row>
    <row r="125" spans="12:12" x14ac:dyDescent="0.2">
      <c r="L125" s="496"/>
    </row>
    <row r="126" spans="12:12" x14ac:dyDescent="0.2">
      <c r="L126" s="496"/>
    </row>
    <row r="127" spans="12:12" x14ac:dyDescent="0.2">
      <c r="L127" s="496"/>
    </row>
    <row r="128" spans="12:12" x14ac:dyDescent="0.2">
      <c r="L128" s="496"/>
    </row>
    <row r="129" spans="12:12" x14ac:dyDescent="0.2">
      <c r="L129" s="496"/>
    </row>
    <row r="130" spans="12:12" x14ac:dyDescent="0.2">
      <c r="L130" s="496"/>
    </row>
    <row r="131" spans="12:12" x14ac:dyDescent="0.2">
      <c r="L131" s="496"/>
    </row>
    <row r="132" spans="12:12" x14ac:dyDescent="0.2">
      <c r="L132" s="496"/>
    </row>
    <row r="133" spans="12:12" x14ac:dyDescent="0.2">
      <c r="L133" s="496"/>
    </row>
    <row r="134" spans="12:12" x14ac:dyDescent="0.2">
      <c r="L134" s="496"/>
    </row>
    <row r="135" spans="12:12" x14ac:dyDescent="0.2">
      <c r="L135" s="496"/>
    </row>
    <row r="136" spans="12:12" x14ac:dyDescent="0.2">
      <c r="L136" s="496"/>
    </row>
    <row r="137" spans="12:12" x14ac:dyDescent="0.2">
      <c r="L137" s="496"/>
    </row>
    <row r="138" spans="12:12" x14ac:dyDescent="0.2">
      <c r="L138" s="496"/>
    </row>
    <row r="139" spans="12:12" x14ac:dyDescent="0.2">
      <c r="L139" s="496"/>
    </row>
    <row r="140" spans="12:12" x14ac:dyDescent="0.2">
      <c r="L140" s="496"/>
    </row>
    <row r="141" spans="12:12" x14ac:dyDescent="0.2">
      <c r="L141" s="496"/>
    </row>
    <row r="142" spans="12:12" x14ac:dyDescent="0.2">
      <c r="L142" s="496"/>
    </row>
    <row r="143" spans="12:12" x14ac:dyDescent="0.2">
      <c r="L143" s="496"/>
    </row>
    <row r="144" spans="12:12" x14ac:dyDescent="0.2">
      <c r="L144" s="496"/>
    </row>
    <row r="145" spans="12:12" x14ac:dyDescent="0.2">
      <c r="L145" s="496"/>
    </row>
    <row r="146" spans="12:12" x14ac:dyDescent="0.2">
      <c r="L146" s="496"/>
    </row>
    <row r="147" spans="12:12" x14ac:dyDescent="0.2">
      <c r="L147" s="496"/>
    </row>
    <row r="148" spans="12:12" x14ac:dyDescent="0.2">
      <c r="L148" s="496"/>
    </row>
    <row r="149" spans="12:12" x14ac:dyDescent="0.2">
      <c r="L149" s="496"/>
    </row>
    <row r="150" spans="12:12" x14ac:dyDescent="0.2">
      <c r="L150" s="496"/>
    </row>
    <row r="151" spans="12:12" x14ac:dyDescent="0.2">
      <c r="L151" s="496"/>
    </row>
    <row r="152" spans="12:12" x14ac:dyDescent="0.2">
      <c r="L152" s="496"/>
    </row>
    <row r="153" spans="12:12" x14ac:dyDescent="0.2">
      <c r="L153" s="496"/>
    </row>
    <row r="154" spans="12:12" x14ac:dyDescent="0.2">
      <c r="L154" s="496"/>
    </row>
    <row r="155" spans="12:12" x14ac:dyDescent="0.2">
      <c r="L155" s="496"/>
    </row>
    <row r="156" spans="12:12" x14ac:dyDescent="0.2">
      <c r="L156" s="496"/>
    </row>
    <row r="157" spans="12:12" x14ac:dyDescent="0.2">
      <c r="L157" s="496"/>
    </row>
    <row r="158" spans="12:12" x14ac:dyDescent="0.2">
      <c r="L158" s="496"/>
    </row>
    <row r="159" spans="12:12" x14ac:dyDescent="0.2">
      <c r="L159" s="496"/>
    </row>
    <row r="160" spans="12:12" x14ac:dyDescent="0.2">
      <c r="L160" s="496"/>
    </row>
    <row r="161" spans="12:12" x14ac:dyDescent="0.2">
      <c r="L161" s="496"/>
    </row>
    <row r="162" spans="12:12" x14ac:dyDescent="0.2">
      <c r="L162" s="496"/>
    </row>
    <row r="163" spans="12:12" x14ac:dyDescent="0.2">
      <c r="L163" s="496"/>
    </row>
    <row r="164" spans="12:12" x14ac:dyDescent="0.2">
      <c r="L164" s="496"/>
    </row>
    <row r="165" spans="12:12" x14ac:dyDescent="0.2">
      <c r="L165" s="496"/>
    </row>
    <row r="166" spans="12:12" x14ac:dyDescent="0.2">
      <c r="L166" s="496"/>
    </row>
    <row r="167" spans="12:12" x14ac:dyDescent="0.2">
      <c r="L167" s="496"/>
    </row>
    <row r="168" spans="12:12" x14ac:dyDescent="0.2">
      <c r="L168" s="496"/>
    </row>
    <row r="169" spans="12:12" x14ac:dyDescent="0.2">
      <c r="L169" s="496"/>
    </row>
    <row r="170" spans="12:12" x14ac:dyDescent="0.2">
      <c r="L170" s="496"/>
    </row>
    <row r="171" spans="12:12" x14ac:dyDescent="0.2">
      <c r="L171" s="496"/>
    </row>
    <row r="172" spans="12:12" x14ac:dyDescent="0.2">
      <c r="L172" s="496"/>
    </row>
    <row r="173" spans="12:12" x14ac:dyDescent="0.2">
      <c r="L173" s="496"/>
    </row>
    <row r="174" spans="12:12" x14ac:dyDescent="0.2">
      <c r="L174" s="496"/>
    </row>
    <row r="175" spans="12:12" x14ac:dyDescent="0.2">
      <c r="L175" s="496"/>
    </row>
    <row r="176" spans="12:12" x14ac:dyDescent="0.2">
      <c r="L176" s="496"/>
    </row>
    <row r="177" spans="12:12" x14ac:dyDescent="0.2">
      <c r="L177" s="496"/>
    </row>
    <row r="178" spans="12:12" x14ac:dyDescent="0.2">
      <c r="L178" s="496"/>
    </row>
    <row r="179" spans="12:12" x14ac:dyDescent="0.2">
      <c r="L179" s="496"/>
    </row>
    <row r="180" spans="12:12" x14ac:dyDescent="0.2">
      <c r="L180" s="496"/>
    </row>
    <row r="181" spans="12:12" x14ac:dyDescent="0.2">
      <c r="L181" s="496"/>
    </row>
    <row r="182" spans="12:12" x14ac:dyDescent="0.2">
      <c r="L182" s="496"/>
    </row>
    <row r="183" spans="12:12" x14ac:dyDescent="0.2">
      <c r="L183" s="496"/>
    </row>
    <row r="184" spans="12:12" x14ac:dyDescent="0.2">
      <c r="L184" s="496"/>
    </row>
    <row r="185" spans="12:12" x14ac:dyDescent="0.2">
      <c r="L185" s="496"/>
    </row>
    <row r="186" spans="12:12" x14ac:dyDescent="0.2">
      <c r="L186" s="496"/>
    </row>
    <row r="187" spans="12:12" x14ac:dyDescent="0.2">
      <c r="L187" s="496"/>
    </row>
    <row r="188" spans="12:12" x14ac:dyDescent="0.2">
      <c r="L188" s="496"/>
    </row>
    <row r="189" spans="12:12" x14ac:dyDescent="0.2">
      <c r="L189" s="496"/>
    </row>
    <row r="190" spans="12:12" x14ac:dyDescent="0.2">
      <c r="L190" s="496"/>
    </row>
    <row r="191" spans="12:12" x14ac:dyDescent="0.2">
      <c r="L191" s="496"/>
    </row>
    <row r="192" spans="12:12" x14ac:dyDescent="0.2">
      <c r="L192" s="496"/>
    </row>
    <row r="193" spans="12:12" x14ac:dyDescent="0.2">
      <c r="L193" s="496"/>
    </row>
    <row r="194" spans="12:12" x14ac:dyDescent="0.2">
      <c r="L194" s="496"/>
    </row>
    <row r="195" spans="12:12" x14ac:dyDescent="0.2">
      <c r="L195" s="496"/>
    </row>
    <row r="196" spans="12:12" x14ac:dyDescent="0.2">
      <c r="L196" s="496"/>
    </row>
    <row r="197" spans="12:12" x14ac:dyDescent="0.2">
      <c r="L197" s="496"/>
    </row>
    <row r="198" spans="12:12" x14ac:dyDescent="0.2">
      <c r="L198" s="496"/>
    </row>
    <row r="199" spans="12:12" x14ac:dyDescent="0.2">
      <c r="L199" s="496"/>
    </row>
    <row r="200" spans="12:12" x14ac:dyDescent="0.2">
      <c r="L200" s="496"/>
    </row>
    <row r="201" spans="12:12" x14ac:dyDescent="0.2">
      <c r="L201" s="496"/>
    </row>
    <row r="202" spans="12:12" x14ac:dyDescent="0.2">
      <c r="L202" s="496"/>
    </row>
    <row r="203" spans="12:12" x14ac:dyDescent="0.2">
      <c r="L203" s="496"/>
    </row>
    <row r="204" spans="12:12" x14ac:dyDescent="0.2">
      <c r="L204" s="496"/>
    </row>
    <row r="205" spans="12:12" x14ac:dyDescent="0.2">
      <c r="L205" s="496"/>
    </row>
    <row r="206" spans="12:12" x14ac:dyDescent="0.2">
      <c r="L206" s="496"/>
    </row>
    <row r="207" spans="12:12" x14ac:dyDescent="0.2">
      <c r="L207" s="496"/>
    </row>
    <row r="208" spans="12:12" x14ac:dyDescent="0.2">
      <c r="L208" s="496"/>
    </row>
    <row r="209" spans="12:12" x14ac:dyDescent="0.2">
      <c r="L209" s="496"/>
    </row>
    <row r="210" spans="12:12" x14ac:dyDescent="0.2">
      <c r="L210" s="496"/>
    </row>
    <row r="211" spans="12:12" x14ac:dyDescent="0.2">
      <c r="L211" s="496"/>
    </row>
    <row r="212" spans="12:12" x14ac:dyDescent="0.2">
      <c r="L212" s="496"/>
    </row>
    <row r="213" spans="12:12" x14ac:dyDescent="0.2">
      <c r="L213" s="496"/>
    </row>
    <row r="214" spans="12:12" x14ac:dyDescent="0.2">
      <c r="L214" s="496"/>
    </row>
    <row r="215" spans="12:12" x14ac:dyDescent="0.2">
      <c r="L215" s="496"/>
    </row>
    <row r="216" spans="12:12" x14ac:dyDescent="0.2">
      <c r="L216" s="496"/>
    </row>
    <row r="217" spans="12:12" x14ac:dyDescent="0.2">
      <c r="L217" s="496"/>
    </row>
    <row r="218" spans="12:12" x14ac:dyDescent="0.2">
      <c r="L218" s="496"/>
    </row>
    <row r="219" spans="12:12" x14ac:dyDescent="0.2">
      <c r="L219" s="496"/>
    </row>
    <row r="220" spans="12:12" x14ac:dyDescent="0.2">
      <c r="L220" s="496"/>
    </row>
    <row r="221" spans="12:12" x14ac:dyDescent="0.2">
      <c r="L221" s="496"/>
    </row>
    <row r="222" spans="12:12" x14ac:dyDescent="0.2">
      <c r="L222" s="496"/>
    </row>
    <row r="223" spans="12:12" x14ac:dyDescent="0.2">
      <c r="L223" s="496"/>
    </row>
    <row r="224" spans="12:12" x14ac:dyDescent="0.2">
      <c r="L224" s="496"/>
    </row>
    <row r="225" spans="12:12" x14ac:dyDescent="0.2">
      <c r="L225" s="496"/>
    </row>
    <row r="226" spans="12:12" x14ac:dyDescent="0.2">
      <c r="L226" s="496"/>
    </row>
    <row r="227" spans="12:12" x14ac:dyDescent="0.2">
      <c r="L227" s="496"/>
    </row>
    <row r="228" spans="12:12" x14ac:dyDescent="0.2">
      <c r="L228" s="496"/>
    </row>
    <row r="229" spans="12:12" x14ac:dyDescent="0.2">
      <c r="L229" s="496"/>
    </row>
    <row r="230" spans="12:12" x14ac:dyDescent="0.2">
      <c r="L230" s="496"/>
    </row>
    <row r="231" spans="12:12" x14ac:dyDescent="0.2">
      <c r="L231" s="496"/>
    </row>
    <row r="232" spans="12:12" x14ac:dyDescent="0.2">
      <c r="L232" s="496"/>
    </row>
    <row r="233" spans="12:12" x14ac:dyDescent="0.2">
      <c r="L233" s="496"/>
    </row>
    <row r="234" spans="12:12" x14ac:dyDescent="0.2">
      <c r="L234" s="496"/>
    </row>
    <row r="235" spans="12:12" x14ac:dyDescent="0.2">
      <c r="L235" s="496"/>
    </row>
    <row r="236" spans="12:12" x14ac:dyDescent="0.2">
      <c r="L236" s="496"/>
    </row>
    <row r="237" spans="12:12" x14ac:dyDescent="0.2">
      <c r="L237" s="496"/>
    </row>
    <row r="238" spans="12:12" x14ac:dyDescent="0.2">
      <c r="L238" s="496"/>
    </row>
    <row r="239" spans="12:12" x14ac:dyDescent="0.2">
      <c r="L239" s="496"/>
    </row>
    <row r="240" spans="12:12" x14ac:dyDescent="0.2">
      <c r="L240" s="496"/>
    </row>
    <row r="241" spans="12:12" x14ac:dyDescent="0.2">
      <c r="L241" s="496"/>
    </row>
    <row r="242" spans="12:12" x14ac:dyDescent="0.2">
      <c r="L242" s="496"/>
    </row>
    <row r="243" spans="12:12" x14ac:dyDescent="0.2">
      <c r="L243" s="496"/>
    </row>
    <row r="244" spans="12:12" x14ac:dyDescent="0.2">
      <c r="L244" s="496"/>
    </row>
    <row r="245" spans="12:12" x14ac:dyDescent="0.2">
      <c r="L245" s="496"/>
    </row>
    <row r="246" spans="12:12" x14ac:dyDescent="0.2">
      <c r="L246" s="496"/>
    </row>
    <row r="247" spans="12:12" x14ac:dyDescent="0.2">
      <c r="L247" s="496"/>
    </row>
    <row r="248" spans="12:12" x14ac:dyDescent="0.2">
      <c r="L248" s="496"/>
    </row>
    <row r="249" spans="12:12" x14ac:dyDescent="0.2">
      <c r="L249" s="496"/>
    </row>
    <row r="250" spans="12:12" x14ac:dyDescent="0.2">
      <c r="L250" s="496"/>
    </row>
    <row r="251" spans="12:12" x14ac:dyDescent="0.2">
      <c r="L251" s="496"/>
    </row>
    <row r="252" spans="12:12" x14ac:dyDescent="0.2">
      <c r="L252" s="496"/>
    </row>
    <row r="253" spans="12:12" x14ac:dyDescent="0.2">
      <c r="L253" s="496"/>
    </row>
    <row r="254" spans="12:12" x14ac:dyDescent="0.2">
      <c r="L254" s="496"/>
    </row>
    <row r="255" spans="12:12" x14ac:dyDescent="0.2">
      <c r="L255" s="496"/>
    </row>
    <row r="256" spans="12:12" x14ac:dyDescent="0.2">
      <c r="L256" s="496"/>
    </row>
    <row r="257" spans="12:12" x14ac:dyDescent="0.2">
      <c r="L257" s="496"/>
    </row>
    <row r="258" spans="12:12" x14ac:dyDescent="0.2">
      <c r="L258" s="496"/>
    </row>
    <row r="259" spans="12:12" x14ac:dyDescent="0.2">
      <c r="L259" s="496"/>
    </row>
    <row r="260" spans="12:12" x14ac:dyDescent="0.2">
      <c r="L260" s="496"/>
    </row>
    <row r="261" spans="12:12" x14ac:dyDescent="0.2">
      <c r="L261" s="496"/>
    </row>
    <row r="262" spans="12:12" x14ac:dyDescent="0.2">
      <c r="L262" s="496"/>
    </row>
    <row r="263" spans="12:12" x14ac:dyDescent="0.2">
      <c r="L263" s="496"/>
    </row>
    <row r="264" spans="12:12" x14ac:dyDescent="0.2">
      <c r="L264" s="496"/>
    </row>
    <row r="265" spans="12:12" x14ac:dyDescent="0.2">
      <c r="L265" s="496"/>
    </row>
    <row r="266" spans="12:12" x14ac:dyDescent="0.2">
      <c r="L266" s="496"/>
    </row>
    <row r="267" spans="12:12" x14ac:dyDescent="0.2">
      <c r="L267" s="496"/>
    </row>
    <row r="268" spans="12:12" x14ac:dyDescent="0.2">
      <c r="L268" s="496"/>
    </row>
    <row r="269" spans="12:12" x14ac:dyDescent="0.2">
      <c r="L269" s="496"/>
    </row>
    <row r="270" spans="12:12" x14ac:dyDescent="0.2">
      <c r="L270" s="496"/>
    </row>
    <row r="271" spans="12:12" x14ac:dyDescent="0.2">
      <c r="L271" s="496"/>
    </row>
    <row r="272" spans="12:12" x14ac:dyDescent="0.2">
      <c r="L272" s="496"/>
    </row>
    <row r="273" spans="12:12" x14ac:dyDescent="0.2">
      <c r="L273" s="496"/>
    </row>
    <row r="274" spans="12:12" x14ac:dyDescent="0.2">
      <c r="L274" s="496"/>
    </row>
    <row r="275" spans="12:12" x14ac:dyDescent="0.2">
      <c r="L275" s="496"/>
    </row>
    <row r="276" spans="12:12" x14ac:dyDescent="0.2">
      <c r="L276" s="496"/>
    </row>
    <row r="277" spans="12:12" x14ac:dyDescent="0.2">
      <c r="L277" s="496"/>
    </row>
    <row r="278" spans="12:12" x14ac:dyDescent="0.2">
      <c r="L278" s="496"/>
    </row>
    <row r="279" spans="12:12" x14ac:dyDescent="0.2">
      <c r="L279" s="496"/>
    </row>
    <row r="280" spans="12:12" x14ac:dyDescent="0.2">
      <c r="L280" s="496"/>
    </row>
    <row r="281" spans="12:12" x14ac:dyDescent="0.2">
      <c r="L281" s="496"/>
    </row>
    <row r="282" spans="12:12" x14ac:dyDescent="0.2">
      <c r="L282" s="496"/>
    </row>
    <row r="283" spans="12:12" x14ac:dyDescent="0.2">
      <c r="L283" s="496"/>
    </row>
    <row r="284" spans="12:12" x14ac:dyDescent="0.2">
      <c r="L284" s="496"/>
    </row>
    <row r="285" spans="12:12" x14ac:dyDescent="0.2">
      <c r="L285" s="496"/>
    </row>
    <row r="286" spans="12:12" x14ac:dyDescent="0.2">
      <c r="L286" s="496"/>
    </row>
    <row r="287" spans="12:12" x14ac:dyDescent="0.2">
      <c r="L287" s="496"/>
    </row>
    <row r="288" spans="12:12" x14ac:dyDescent="0.2">
      <c r="L288" s="496"/>
    </row>
    <row r="289" spans="12:12" x14ac:dyDescent="0.2">
      <c r="L289" s="496"/>
    </row>
    <row r="290" spans="12:12" x14ac:dyDescent="0.2">
      <c r="L290" s="496"/>
    </row>
    <row r="291" spans="12:12" x14ac:dyDescent="0.2">
      <c r="L291" s="496"/>
    </row>
    <row r="292" spans="12:12" x14ac:dyDescent="0.2">
      <c r="L292" s="496"/>
    </row>
    <row r="293" spans="12:12" x14ac:dyDescent="0.2">
      <c r="L293" s="496"/>
    </row>
  </sheetData>
  <mergeCells count="37">
    <mergeCell ref="B19:C19"/>
    <mergeCell ref="J5:J7"/>
    <mergeCell ref="K5:K7"/>
    <mergeCell ref="D6:D7"/>
    <mergeCell ref="E6:E7"/>
    <mergeCell ref="F6:F7"/>
    <mergeCell ref="G6:G7"/>
    <mergeCell ref="B5:B7"/>
    <mergeCell ref="C5:C7"/>
    <mergeCell ref="D5:E5"/>
    <mergeCell ref="F5:G5"/>
    <mergeCell ref="H5:H7"/>
    <mergeCell ref="I5:I7"/>
    <mergeCell ref="B8:B10"/>
    <mergeCell ref="B11:C11"/>
    <mergeCell ref="B12:B13"/>
    <mergeCell ref="B14:C14"/>
    <mergeCell ref="B15:B18"/>
    <mergeCell ref="B43:C43"/>
    <mergeCell ref="B21:C21"/>
    <mergeCell ref="B23:C23"/>
    <mergeCell ref="B25:C25"/>
    <mergeCell ref="B26:B27"/>
    <mergeCell ref="B28:C28"/>
    <mergeCell ref="B29:B30"/>
    <mergeCell ref="B31:C31"/>
    <mergeCell ref="B33:C33"/>
    <mergeCell ref="B34:B37"/>
    <mergeCell ref="B38:C38"/>
    <mergeCell ref="B39:B42"/>
    <mergeCell ref="B53:K53"/>
    <mergeCell ref="B44:B47"/>
    <mergeCell ref="B48:C48"/>
    <mergeCell ref="B49:C49"/>
    <mergeCell ref="B50:K50"/>
    <mergeCell ref="B51:K51"/>
    <mergeCell ref="B52:K52"/>
  </mergeCells>
  <pageMargins left="0.7" right="0.7" top="0.75" bottom="0.75" header="0.3" footer="0.3"/>
  <pageSetup paperSize="183" scale="1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zoomScale="90" zoomScaleNormal="90" workbookViewId="0"/>
  </sheetViews>
  <sheetFormatPr baseColWidth="10" defaultColWidth="11.44140625" defaultRowHeight="14.4" x14ac:dyDescent="0.3"/>
  <cols>
    <col min="1" max="1" width="3.77734375" style="529" customWidth="1"/>
    <col min="2" max="2" width="17.6640625" style="529" customWidth="1"/>
    <col min="3" max="3" width="11.44140625" style="529"/>
    <col min="4" max="4" width="14.109375" style="529" bestFit="1" customWidth="1"/>
    <col min="5" max="5" width="11.6640625" style="529" customWidth="1"/>
    <col min="6" max="6" width="9.88671875" style="529" bestFit="1" customWidth="1"/>
    <col min="7" max="7" width="11.44140625" style="529"/>
    <col min="8" max="8" width="14.109375" style="529" bestFit="1" customWidth="1"/>
    <col min="9" max="9" width="10.88671875" style="529" customWidth="1"/>
    <col min="10" max="10" width="9.88671875" style="529" bestFit="1" customWidth="1"/>
    <col min="11" max="11" width="13.5546875" style="529" customWidth="1"/>
    <col min="12" max="16384" width="11.44140625" style="529"/>
  </cols>
  <sheetData>
    <row r="1" spans="2:12" x14ac:dyDescent="0.3">
      <c r="B1" s="528"/>
      <c r="C1" s="528"/>
      <c r="D1" s="528"/>
    </row>
    <row r="2" spans="2:12" x14ac:dyDescent="0.3">
      <c r="B2" s="349" t="s">
        <v>729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2:12" x14ac:dyDescent="0.3">
      <c r="B3" s="353" t="s">
        <v>730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2:12" ht="15" customHeight="1" x14ac:dyDescent="0.3"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</row>
    <row r="5" spans="2:12" x14ac:dyDescent="0.3">
      <c r="B5" s="1055" t="s">
        <v>731</v>
      </c>
      <c r="C5" s="1056">
        <v>2020</v>
      </c>
      <c r="D5" s="1056"/>
      <c r="E5" s="1056"/>
      <c r="F5" s="1056"/>
      <c r="G5" s="1056">
        <v>2021</v>
      </c>
      <c r="H5" s="1056"/>
      <c r="I5" s="1056"/>
      <c r="J5" s="1056"/>
      <c r="K5" s="1056" t="s">
        <v>732</v>
      </c>
      <c r="L5" s="1056" t="s">
        <v>733</v>
      </c>
    </row>
    <row r="6" spans="2:12" ht="20.399999999999999" x14ac:dyDescent="0.3">
      <c r="B6" s="1055"/>
      <c r="C6" s="531" t="s">
        <v>734</v>
      </c>
      <c r="D6" s="531" t="s">
        <v>735</v>
      </c>
      <c r="E6" s="531" t="s">
        <v>736</v>
      </c>
      <c r="F6" s="531" t="s">
        <v>653</v>
      </c>
      <c r="G6" s="531" t="s">
        <v>734</v>
      </c>
      <c r="H6" s="531" t="s">
        <v>735</v>
      </c>
      <c r="I6" s="531" t="s">
        <v>736</v>
      </c>
      <c r="J6" s="531" t="s">
        <v>653</v>
      </c>
      <c r="K6" s="1056"/>
      <c r="L6" s="1056"/>
    </row>
    <row r="7" spans="2:12" x14ac:dyDescent="0.3">
      <c r="B7" s="532" t="s">
        <v>306</v>
      </c>
      <c r="C7" s="533">
        <v>12904</v>
      </c>
      <c r="D7" s="533">
        <v>1936</v>
      </c>
      <c r="E7" s="533">
        <v>73</v>
      </c>
      <c r="F7" s="533">
        <v>14913</v>
      </c>
      <c r="G7" s="534">
        <v>15574</v>
      </c>
      <c r="H7" s="533">
        <v>4304</v>
      </c>
      <c r="I7" s="533">
        <v>86</v>
      </c>
      <c r="J7" s="533">
        <v>19964</v>
      </c>
      <c r="K7" s="535">
        <f>+G7/$G$23</f>
        <v>2.7806046842137212E-2</v>
      </c>
      <c r="L7" s="535">
        <f>+IF(C7&lt;&gt;0,(G7/C7-1),"-")</f>
        <v>0.20691258524488521</v>
      </c>
    </row>
    <row r="8" spans="2:12" x14ac:dyDescent="0.3">
      <c r="B8" s="532" t="s">
        <v>298</v>
      </c>
      <c r="C8" s="533">
        <v>3506</v>
      </c>
      <c r="D8" s="533">
        <v>135</v>
      </c>
      <c r="E8" s="533">
        <v>8</v>
      </c>
      <c r="F8" s="533">
        <v>3649</v>
      </c>
      <c r="G8" s="534">
        <v>4168</v>
      </c>
      <c r="H8" s="533">
        <v>355</v>
      </c>
      <c r="I8" s="533">
        <v>13</v>
      </c>
      <c r="J8" s="533">
        <v>4536</v>
      </c>
      <c r="K8" s="535">
        <f t="shared" ref="K8:K23" si="0">+G8/$G$23</f>
        <v>7.4416080157973484E-3</v>
      </c>
      <c r="L8" s="535">
        <f t="shared" ref="L8:L23" si="1">+IF(C8&lt;&gt;0,(G8/C8-1),"-")</f>
        <v>0.18881916714204228</v>
      </c>
    </row>
    <row r="9" spans="2:12" x14ac:dyDescent="0.3">
      <c r="B9" s="532" t="s">
        <v>291</v>
      </c>
      <c r="C9" s="533">
        <v>493</v>
      </c>
      <c r="D9" s="533">
        <v>0</v>
      </c>
      <c r="E9" s="533">
        <v>0</v>
      </c>
      <c r="F9" s="533">
        <v>493</v>
      </c>
      <c r="G9" s="534">
        <v>594</v>
      </c>
      <c r="H9" s="533">
        <v>0</v>
      </c>
      <c r="I9" s="533">
        <v>0</v>
      </c>
      <c r="J9" s="533">
        <v>594</v>
      </c>
      <c r="K9" s="535">
        <f t="shared" si="0"/>
        <v>1.0605362671265895E-3</v>
      </c>
      <c r="L9" s="535">
        <f t="shared" si="1"/>
        <v>0.20486815415821491</v>
      </c>
    </row>
    <row r="10" spans="2:12" x14ac:dyDescent="0.3">
      <c r="B10" s="532" t="s">
        <v>203</v>
      </c>
      <c r="C10" s="533">
        <v>11729</v>
      </c>
      <c r="D10" s="533">
        <v>228</v>
      </c>
      <c r="E10" s="533">
        <v>89</v>
      </c>
      <c r="F10" s="533">
        <v>12046</v>
      </c>
      <c r="G10" s="534">
        <v>11844</v>
      </c>
      <c r="H10" s="533">
        <v>273</v>
      </c>
      <c r="I10" s="533">
        <v>26</v>
      </c>
      <c r="J10" s="533">
        <v>12143</v>
      </c>
      <c r="K10" s="535">
        <f t="shared" si="0"/>
        <v>2.114645041725139E-2</v>
      </c>
      <c r="L10" s="535">
        <f t="shared" si="1"/>
        <v>9.8047574388269165E-3</v>
      </c>
    </row>
    <row r="11" spans="2:12" x14ac:dyDescent="0.3">
      <c r="B11" s="532" t="s">
        <v>737</v>
      </c>
      <c r="C11" s="533">
        <v>1236</v>
      </c>
      <c r="D11" s="533">
        <v>2</v>
      </c>
      <c r="E11" s="533">
        <v>0</v>
      </c>
      <c r="F11" s="533">
        <v>1238</v>
      </c>
      <c r="G11" s="534">
        <v>922</v>
      </c>
      <c r="H11" s="533">
        <v>4</v>
      </c>
      <c r="I11" s="533">
        <v>0</v>
      </c>
      <c r="J11" s="533">
        <v>926</v>
      </c>
      <c r="K11" s="535">
        <f t="shared" si="0"/>
        <v>1.6461522530146725E-3</v>
      </c>
      <c r="L11" s="535">
        <f t="shared" si="1"/>
        <v>-0.25404530744336573</v>
      </c>
    </row>
    <row r="12" spans="2:12" x14ac:dyDescent="0.3">
      <c r="B12" s="532" t="s">
        <v>201</v>
      </c>
      <c r="C12" s="533">
        <v>1252</v>
      </c>
      <c r="D12" s="533">
        <v>0</v>
      </c>
      <c r="E12" s="533">
        <v>0</v>
      </c>
      <c r="F12" s="533">
        <v>1252</v>
      </c>
      <c r="G12" s="534">
        <v>1721</v>
      </c>
      <c r="H12" s="533">
        <v>0</v>
      </c>
      <c r="I12" s="533">
        <v>0</v>
      </c>
      <c r="J12" s="533">
        <v>1721</v>
      </c>
      <c r="K12" s="535">
        <f t="shared" si="0"/>
        <v>3.0726985113213139E-3</v>
      </c>
      <c r="L12" s="535">
        <f t="shared" si="1"/>
        <v>0.37460063897763574</v>
      </c>
    </row>
    <row r="13" spans="2:12" x14ac:dyDescent="0.3">
      <c r="B13" s="532" t="s">
        <v>738</v>
      </c>
      <c r="C13" s="533">
        <v>33776</v>
      </c>
      <c r="D13" s="533">
        <v>415</v>
      </c>
      <c r="E13" s="533">
        <v>796</v>
      </c>
      <c r="F13" s="533">
        <v>34987</v>
      </c>
      <c r="G13" s="534">
        <v>33699</v>
      </c>
      <c r="H13" s="533">
        <v>256</v>
      </c>
      <c r="I13" s="533">
        <v>1076</v>
      </c>
      <c r="J13" s="533">
        <v>35031</v>
      </c>
      <c r="K13" s="535">
        <f t="shared" si="0"/>
        <v>6.0166686306227166E-2</v>
      </c>
      <c r="L13" s="535">
        <f t="shared" si="1"/>
        <v>-2.2797252486973507E-3</v>
      </c>
    </row>
    <row r="14" spans="2:12" x14ac:dyDescent="0.3">
      <c r="B14" s="532" t="s">
        <v>200</v>
      </c>
      <c r="C14" s="533">
        <v>80506</v>
      </c>
      <c r="D14" s="533">
        <v>259</v>
      </c>
      <c r="E14" s="533">
        <v>40</v>
      </c>
      <c r="F14" s="533">
        <v>80805</v>
      </c>
      <c r="G14" s="534">
        <v>77984</v>
      </c>
      <c r="H14" s="533">
        <v>388</v>
      </c>
      <c r="I14" s="533">
        <v>99</v>
      </c>
      <c r="J14" s="533">
        <v>78471</v>
      </c>
      <c r="K14" s="535">
        <f t="shared" si="0"/>
        <v>0.13923377147407401</v>
      </c>
      <c r="L14" s="535">
        <f t="shared" si="1"/>
        <v>-3.1326857625518567E-2</v>
      </c>
    </row>
    <row r="15" spans="2:12" x14ac:dyDescent="0.3">
      <c r="B15" s="532" t="s">
        <v>271</v>
      </c>
      <c r="C15" s="533">
        <v>149798</v>
      </c>
      <c r="D15" s="533">
        <v>1265</v>
      </c>
      <c r="E15" s="533">
        <v>295</v>
      </c>
      <c r="F15" s="533">
        <v>151358</v>
      </c>
      <c r="G15" s="534">
        <v>159473</v>
      </c>
      <c r="H15" s="533">
        <v>840</v>
      </c>
      <c r="I15" s="533">
        <v>224</v>
      </c>
      <c r="J15" s="533">
        <v>160537</v>
      </c>
      <c r="K15" s="535">
        <f t="shared" si="0"/>
        <v>0.28472542109003129</v>
      </c>
      <c r="L15" s="535">
        <f t="shared" si="1"/>
        <v>6.4586977129200696E-2</v>
      </c>
    </row>
    <row r="16" spans="2:12" x14ac:dyDescent="0.3">
      <c r="B16" s="532" t="s">
        <v>199</v>
      </c>
      <c r="C16" s="533">
        <v>138832</v>
      </c>
      <c r="D16" s="533">
        <v>10747</v>
      </c>
      <c r="E16" s="533">
        <v>1827</v>
      </c>
      <c r="F16" s="533">
        <v>151406</v>
      </c>
      <c r="G16" s="534">
        <v>152314</v>
      </c>
      <c r="H16" s="533">
        <v>13127</v>
      </c>
      <c r="I16" s="533">
        <v>2115</v>
      </c>
      <c r="J16" s="533">
        <v>167556</v>
      </c>
      <c r="K16" s="535">
        <f t="shared" si="0"/>
        <v>0.27194363803218746</v>
      </c>
      <c r="L16" s="535">
        <f t="shared" si="1"/>
        <v>9.7110176328224052E-2</v>
      </c>
    </row>
    <row r="17" spans="2:12" x14ac:dyDescent="0.3">
      <c r="B17" s="532" t="s">
        <v>256</v>
      </c>
      <c r="C17" s="533">
        <v>94246</v>
      </c>
      <c r="D17" s="533">
        <v>1302</v>
      </c>
      <c r="E17" s="533">
        <v>40</v>
      </c>
      <c r="F17" s="533">
        <v>95588</v>
      </c>
      <c r="G17" s="534">
        <v>90200</v>
      </c>
      <c r="H17" s="533">
        <v>1072</v>
      </c>
      <c r="I17" s="533">
        <v>45</v>
      </c>
      <c r="J17" s="533">
        <v>91317</v>
      </c>
      <c r="K17" s="535">
        <f t="shared" si="0"/>
        <v>0.16104439611922283</v>
      </c>
      <c r="L17" s="535">
        <f t="shared" si="1"/>
        <v>-4.2930203934384514E-2</v>
      </c>
    </row>
    <row r="18" spans="2:12" x14ac:dyDescent="0.3">
      <c r="B18" s="532" t="s">
        <v>739</v>
      </c>
      <c r="C18" s="533">
        <v>223</v>
      </c>
      <c r="D18" s="533">
        <v>1</v>
      </c>
      <c r="E18" s="533">
        <v>0</v>
      </c>
      <c r="F18" s="533">
        <v>224</v>
      </c>
      <c r="G18" s="534">
        <v>153</v>
      </c>
      <c r="H18" s="533">
        <v>0</v>
      </c>
      <c r="I18" s="533">
        <v>2</v>
      </c>
      <c r="J18" s="533">
        <v>155</v>
      </c>
      <c r="K18" s="535">
        <f t="shared" si="0"/>
        <v>2.7316843244169726E-4</v>
      </c>
      <c r="L18" s="535">
        <f t="shared" si="1"/>
        <v>-0.31390134529147984</v>
      </c>
    </row>
    <row r="19" spans="2:12" x14ac:dyDescent="0.3">
      <c r="B19" s="532" t="s">
        <v>243</v>
      </c>
      <c r="C19" s="533">
        <v>5334</v>
      </c>
      <c r="D19" s="533">
        <v>0</v>
      </c>
      <c r="E19" s="533">
        <v>0</v>
      </c>
      <c r="F19" s="533">
        <v>5334</v>
      </c>
      <c r="G19" s="534">
        <v>4321</v>
      </c>
      <c r="H19" s="533">
        <v>1</v>
      </c>
      <c r="I19" s="533">
        <v>1</v>
      </c>
      <c r="J19" s="533">
        <v>4323</v>
      </c>
      <c r="K19" s="535">
        <f t="shared" si="0"/>
        <v>7.7147764482390453E-3</v>
      </c>
      <c r="L19" s="535">
        <f t="shared" si="1"/>
        <v>-0.18991376077990252</v>
      </c>
    </row>
    <row r="20" spans="2:12" x14ac:dyDescent="0.3">
      <c r="B20" s="532" t="s">
        <v>625</v>
      </c>
      <c r="C20" s="533">
        <v>13</v>
      </c>
      <c r="D20" s="533">
        <v>0</v>
      </c>
      <c r="E20" s="533">
        <v>0</v>
      </c>
      <c r="F20" s="533">
        <v>13</v>
      </c>
      <c r="G20" s="534">
        <v>11</v>
      </c>
      <c r="H20" s="533">
        <v>0</v>
      </c>
      <c r="I20" s="533">
        <v>0</v>
      </c>
      <c r="J20" s="533">
        <v>11</v>
      </c>
      <c r="K20" s="535">
        <f t="shared" si="0"/>
        <v>1.9639560502344248E-5</v>
      </c>
      <c r="L20" s="535">
        <f t="shared" si="1"/>
        <v>-0.15384615384615385</v>
      </c>
    </row>
    <row r="21" spans="2:12" x14ac:dyDescent="0.3">
      <c r="B21" s="532" t="s">
        <v>627</v>
      </c>
      <c r="C21" s="533">
        <v>1436</v>
      </c>
      <c r="D21" s="533">
        <v>0</v>
      </c>
      <c r="E21" s="533">
        <v>0</v>
      </c>
      <c r="F21" s="533">
        <v>1436</v>
      </c>
      <c r="G21" s="534">
        <v>1907</v>
      </c>
      <c r="H21" s="533">
        <v>0</v>
      </c>
      <c r="I21" s="533">
        <v>0</v>
      </c>
      <c r="J21" s="533">
        <v>1907</v>
      </c>
      <c r="K21" s="535">
        <f t="shared" si="0"/>
        <v>3.4047856252700441E-3</v>
      </c>
      <c r="L21" s="535">
        <f t="shared" si="1"/>
        <v>0.32799442896935926</v>
      </c>
    </row>
    <row r="22" spans="2:12" x14ac:dyDescent="0.3">
      <c r="B22" s="532" t="s">
        <v>227</v>
      </c>
      <c r="C22" s="533">
        <v>3724</v>
      </c>
      <c r="D22" s="533">
        <v>134</v>
      </c>
      <c r="E22" s="533">
        <v>12</v>
      </c>
      <c r="F22" s="533">
        <v>3870</v>
      </c>
      <c r="G22" s="534">
        <v>5209</v>
      </c>
      <c r="H22" s="533">
        <v>109</v>
      </c>
      <c r="I22" s="533">
        <v>15</v>
      </c>
      <c r="J22" s="533">
        <v>5333</v>
      </c>
      <c r="K22" s="535">
        <f t="shared" si="0"/>
        <v>9.3002246051555638E-3</v>
      </c>
      <c r="L22" s="535">
        <f t="shared" si="1"/>
        <v>0.39876476906552094</v>
      </c>
    </row>
    <row r="23" spans="2:12" x14ac:dyDescent="0.3">
      <c r="B23" s="536" t="s">
        <v>740</v>
      </c>
      <c r="C23" s="537">
        <v>539008</v>
      </c>
      <c r="D23" s="537">
        <v>16424</v>
      </c>
      <c r="E23" s="537">
        <v>3180</v>
      </c>
      <c r="F23" s="537">
        <v>558612</v>
      </c>
      <c r="G23" s="537">
        <v>560094</v>
      </c>
      <c r="H23" s="537">
        <v>20729</v>
      </c>
      <c r="I23" s="537">
        <v>3702</v>
      </c>
      <c r="J23" s="537">
        <v>584525</v>
      </c>
      <c r="K23" s="538">
        <f t="shared" si="0"/>
        <v>1</v>
      </c>
      <c r="L23" s="538">
        <f t="shared" si="1"/>
        <v>3.9120013061030523E-2</v>
      </c>
    </row>
    <row r="24" spans="2:12" x14ac:dyDescent="0.3">
      <c r="B24" s="1057" t="s">
        <v>741</v>
      </c>
      <c r="C24" s="1057"/>
      <c r="D24" s="1057"/>
      <c r="E24" s="1057"/>
      <c r="F24" s="1057"/>
      <c r="G24" s="1057"/>
      <c r="H24" s="1057"/>
      <c r="I24" s="1057"/>
      <c r="J24" s="1057"/>
      <c r="K24" s="1057"/>
      <c r="L24" s="1057"/>
    </row>
  </sheetData>
  <mergeCells count="6">
    <mergeCell ref="B24:L24"/>
    <mergeCell ref="B5:B6"/>
    <mergeCell ref="C5:F5"/>
    <mergeCell ref="G5:J5"/>
    <mergeCell ref="K5:K6"/>
    <mergeCell ref="L5:L6"/>
  </mergeCells>
  <pageMargins left="0.7" right="0.7" top="0.75" bottom="0.75" header="0.3" footer="0.3"/>
  <pageSetup paperSize="1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zoomScaleNormal="100" workbookViewId="0"/>
  </sheetViews>
  <sheetFormatPr baseColWidth="10" defaultColWidth="11.44140625" defaultRowHeight="12" x14ac:dyDescent="0.25"/>
  <cols>
    <col min="1" max="1" width="3.77734375" style="33" customWidth="1"/>
    <col min="2" max="2" width="16.6640625" style="33" customWidth="1"/>
    <col min="3" max="3" width="80.33203125" style="33" customWidth="1"/>
    <col min="4" max="8" width="8.109375" style="33" bestFit="1" customWidth="1"/>
    <col min="9" max="9" width="12.44140625" style="33" customWidth="1"/>
    <col min="10" max="16384" width="11.44140625" style="33"/>
  </cols>
  <sheetData>
    <row r="2" spans="1:13" ht="13.5" customHeight="1" x14ac:dyDescent="0.25">
      <c r="B2" s="811" t="s">
        <v>53</v>
      </c>
      <c r="C2" s="811"/>
      <c r="D2" s="811"/>
      <c r="E2" s="811"/>
      <c r="F2" s="811"/>
      <c r="G2" s="811"/>
      <c r="H2" s="811"/>
      <c r="I2" s="811"/>
      <c r="J2" s="811"/>
    </row>
    <row r="3" spans="1:13" ht="13.8" x14ac:dyDescent="0.25">
      <c r="B3" s="812" t="s">
        <v>17</v>
      </c>
      <c r="C3" s="812"/>
      <c r="D3" s="812"/>
      <c r="E3" s="812"/>
      <c r="F3" s="812"/>
      <c r="G3" s="812"/>
      <c r="H3" s="812"/>
      <c r="I3" s="812"/>
      <c r="J3" s="812"/>
    </row>
    <row r="4" spans="1:13" ht="12.75" customHeight="1" x14ac:dyDescent="0.25">
      <c r="D4" s="58"/>
      <c r="E4" s="58"/>
      <c r="F4" s="58"/>
      <c r="G4" s="58"/>
      <c r="H4" s="58"/>
      <c r="I4" s="58"/>
      <c r="J4" s="58"/>
    </row>
    <row r="5" spans="1:13" ht="24" x14ac:dyDescent="0.25">
      <c r="B5" s="57" t="s">
        <v>52</v>
      </c>
      <c r="C5" s="56" t="s">
        <v>51</v>
      </c>
      <c r="D5" s="56">
        <v>2017</v>
      </c>
      <c r="E5" s="56">
        <v>2018</v>
      </c>
      <c r="F5" s="56">
        <v>2019</v>
      </c>
      <c r="G5" s="56">
        <v>2020</v>
      </c>
      <c r="H5" s="56">
        <v>2021</v>
      </c>
      <c r="I5" s="55" t="s">
        <v>14</v>
      </c>
      <c r="J5" s="54" t="s">
        <v>15</v>
      </c>
    </row>
    <row r="6" spans="1:13" ht="12" customHeight="1" x14ac:dyDescent="0.25">
      <c r="A6" s="51"/>
      <c r="B6" s="50" t="s">
        <v>50</v>
      </c>
      <c r="C6" s="49" t="s">
        <v>49</v>
      </c>
      <c r="D6" s="45">
        <v>15622.991603779998</v>
      </c>
      <c r="E6" s="45">
        <v>17681.908955259998</v>
      </c>
      <c r="F6" s="45">
        <v>17613.234881180004</v>
      </c>
      <c r="G6" s="45">
        <v>19227.68846451</v>
      </c>
      <c r="H6" s="44">
        <v>27602.731394019997</v>
      </c>
      <c r="I6" s="43">
        <v>0.29952628432400324</v>
      </c>
      <c r="J6" s="42">
        <v>0.43557201090336206</v>
      </c>
      <c r="L6" s="34"/>
      <c r="M6" s="34"/>
    </row>
    <row r="7" spans="1:13" ht="12" customHeight="1" x14ac:dyDescent="0.25">
      <c r="A7" s="51"/>
      <c r="B7" s="50" t="s">
        <v>48</v>
      </c>
      <c r="C7" s="53" t="s">
        <v>47</v>
      </c>
      <c r="D7" s="45">
        <v>14444.881585060008</v>
      </c>
      <c r="E7" s="45">
        <v>15559.577873260001</v>
      </c>
      <c r="F7" s="45">
        <v>13239.869733989997</v>
      </c>
      <c r="G7" s="45">
        <v>13826.130331889999</v>
      </c>
      <c r="H7" s="44">
        <v>20492.567076870004</v>
      </c>
      <c r="I7" s="43">
        <v>0.22237156117546597</v>
      </c>
      <c r="J7" s="42">
        <v>0.48216215130012574</v>
      </c>
      <c r="L7" s="34"/>
      <c r="M7" s="34"/>
    </row>
    <row r="8" spans="1:13" ht="12" customHeight="1" x14ac:dyDescent="0.25">
      <c r="A8" s="51"/>
      <c r="B8" s="50" t="s">
        <v>46</v>
      </c>
      <c r="C8" s="49" t="s">
        <v>45</v>
      </c>
      <c r="D8" s="45">
        <v>698.18279508000001</v>
      </c>
      <c r="E8" s="45">
        <v>678.02060316000006</v>
      </c>
      <c r="F8" s="45">
        <v>603.28277218000005</v>
      </c>
      <c r="G8" s="45">
        <v>1435.46663076</v>
      </c>
      <c r="H8" s="44">
        <v>2311.86444463</v>
      </c>
      <c r="I8" s="43">
        <v>2.5086798732926061E-2</v>
      </c>
      <c r="J8" s="42">
        <v>0.61053165227950701</v>
      </c>
      <c r="L8" s="34"/>
      <c r="M8" s="34"/>
    </row>
    <row r="9" spans="1:13" ht="12" customHeight="1" x14ac:dyDescent="0.25">
      <c r="A9" s="51"/>
      <c r="B9" s="50" t="s">
        <v>44</v>
      </c>
      <c r="C9" s="49" t="s">
        <v>43</v>
      </c>
      <c r="D9" s="45">
        <v>569.26882000000046</v>
      </c>
      <c r="E9" s="45">
        <v>1130.5184649599998</v>
      </c>
      <c r="F9" s="45">
        <v>1602.9380121799989</v>
      </c>
      <c r="G9" s="45">
        <v>1573.4468402499976</v>
      </c>
      <c r="H9" s="44">
        <v>1576.1781811300011</v>
      </c>
      <c r="I9" s="43">
        <v>1.7103625988575708E-2</v>
      </c>
      <c r="J9" s="42">
        <v>1.7358965108535962E-3</v>
      </c>
      <c r="L9" s="34"/>
      <c r="M9" s="34"/>
    </row>
    <row r="10" spans="1:13" ht="12" customHeight="1" x14ac:dyDescent="0.25">
      <c r="A10" s="51"/>
      <c r="B10" s="50" t="s">
        <v>42</v>
      </c>
      <c r="C10" s="49" t="s">
        <v>41</v>
      </c>
      <c r="D10" s="45">
        <v>1063.4357730099998</v>
      </c>
      <c r="E10" s="45">
        <v>1223.9614850400005</v>
      </c>
      <c r="F10" s="45">
        <v>1242.8110007899998</v>
      </c>
      <c r="G10" s="45">
        <v>1083.8821874499995</v>
      </c>
      <c r="H10" s="44">
        <v>1489.99098344</v>
      </c>
      <c r="I10" s="43">
        <v>1.6168380461171958E-2</v>
      </c>
      <c r="J10" s="42">
        <v>0.37467983208159761</v>
      </c>
      <c r="L10" s="34"/>
      <c r="M10" s="34"/>
    </row>
    <row r="11" spans="1:13" ht="12" customHeight="1" x14ac:dyDescent="0.25">
      <c r="A11" s="51"/>
      <c r="B11" s="50" t="s">
        <v>40</v>
      </c>
      <c r="C11" s="49" t="s">
        <v>39</v>
      </c>
      <c r="D11" s="45">
        <v>795.87509768999985</v>
      </c>
      <c r="E11" s="45">
        <v>1100.4694841899998</v>
      </c>
      <c r="F11" s="45">
        <v>983.81664154000021</v>
      </c>
      <c r="G11" s="45">
        <v>957.68636109999966</v>
      </c>
      <c r="H11" s="44">
        <v>1212.0638894399997</v>
      </c>
      <c r="I11" s="43">
        <v>1.3152502481907084E-2</v>
      </c>
      <c r="J11" s="42">
        <v>0.26561673912513672</v>
      </c>
      <c r="L11" s="34"/>
      <c r="M11" s="34"/>
    </row>
    <row r="12" spans="1:13" ht="24.9" customHeight="1" x14ac:dyDescent="0.25">
      <c r="A12" s="51"/>
      <c r="B12" s="50" t="s">
        <v>38</v>
      </c>
      <c r="C12" s="49" t="s">
        <v>37</v>
      </c>
      <c r="D12" s="45">
        <v>1158.7729730400004</v>
      </c>
      <c r="E12" s="45">
        <v>1644.8357475199991</v>
      </c>
      <c r="F12" s="45">
        <v>1119.3430249300004</v>
      </c>
      <c r="G12" s="45">
        <v>872.06448801000033</v>
      </c>
      <c r="H12" s="44">
        <v>1106.8616286999998</v>
      </c>
      <c r="I12" s="43">
        <v>1.2010918273731084E-2</v>
      </c>
      <c r="J12" s="42">
        <v>0.26924286439617862</v>
      </c>
      <c r="L12" s="34"/>
      <c r="M12" s="34"/>
    </row>
    <row r="13" spans="1:13" ht="24.9" customHeight="1" x14ac:dyDescent="0.25">
      <c r="A13" s="51"/>
      <c r="B13" s="50" t="s">
        <v>36</v>
      </c>
      <c r="C13" s="52" t="s">
        <v>35</v>
      </c>
      <c r="D13" s="45">
        <v>1355.98855529</v>
      </c>
      <c r="E13" s="45">
        <v>1110.9312218800001</v>
      </c>
      <c r="F13" s="45">
        <v>521.98210010000003</v>
      </c>
      <c r="G13" s="45">
        <v>814.43022556000005</v>
      </c>
      <c r="H13" s="44">
        <v>1063.4220643400001</v>
      </c>
      <c r="I13" s="43">
        <v>1.153954132484613E-2</v>
      </c>
      <c r="J13" s="42">
        <v>0.30572519408742949</v>
      </c>
      <c r="L13" s="34"/>
      <c r="M13" s="34"/>
    </row>
    <row r="14" spans="1:13" ht="24.9" customHeight="1" x14ac:dyDescent="0.25">
      <c r="A14" s="51"/>
      <c r="B14" s="50" t="s">
        <v>34</v>
      </c>
      <c r="C14" s="49" t="s">
        <v>33</v>
      </c>
      <c r="D14" s="45">
        <v>1254.7333050999998</v>
      </c>
      <c r="E14" s="45">
        <v>1600.1520907900008</v>
      </c>
      <c r="F14" s="45">
        <v>1254.5946018500001</v>
      </c>
      <c r="G14" s="45">
        <v>947.2555266600001</v>
      </c>
      <c r="H14" s="44">
        <v>994.2461334599999</v>
      </c>
      <c r="I14" s="43">
        <v>1.0788890628530277E-2</v>
      </c>
      <c r="J14" s="42">
        <v>4.9607107562293695E-2</v>
      </c>
      <c r="L14" s="34"/>
      <c r="M14" s="34"/>
    </row>
    <row r="15" spans="1:13" ht="12" customHeight="1" x14ac:dyDescent="0.25">
      <c r="A15" s="51"/>
      <c r="B15" s="50" t="s">
        <v>32</v>
      </c>
      <c r="C15" s="49" t="s">
        <v>31</v>
      </c>
      <c r="D15" s="45">
        <v>1151.1396948600002</v>
      </c>
      <c r="E15" s="45">
        <v>1315.0269934100002</v>
      </c>
      <c r="F15" s="45">
        <v>1116.2374072099999</v>
      </c>
      <c r="G15" s="45">
        <v>929.85868361000007</v>
      </c>
      <c r="H15" s="44">
        <v>958.50585393999984</v>
      </c>
      <c r="I15" s="43">
        <v>1.0401061142653887E-2</v>
      </c>
      <c r="J15" s="42">
        <v>3.080809034205334E-2</v>
      </c>
      <c r="L15" s="34"/>
      <c r="M15" s="34"/>
    </row>
    <row r="16" spans="1:13" ht="12" customHeight="1" x14ac:dyDescent="0.25">
      <c r="B16" s="815" t="s">
        <v>30</v>
      </c>
      <c r="C16" s="816"/>
      <c r="D16" s="48">
        <v>38115.27020290996</v>
      </c>
      <c r="E16" s="48">
        <v>43045.402919469969</v>
      </c>
      <c r="F16" s="48">
        <v>39298.110175949929</v>
      </c>
      <c r="G16" s="48">
        <v>41667.909739799943</v>
      </c>
      <c r="H16" s="48">
        <v>58808.431649969934</v>
      </c>
      <c r="I16" s="47">
        <v>0.63814956453381066</v>
      </c>
      <c r="J16" s="46">
        <v>0.41136025342298077</v>
      </c>
      <c r="L16" s="34"/>
      <c r="M16" s="34"/>
    </row>
    <row r="17" spans="2:13" ht="12" customHeight="1" x14ac:dyDescent="0.25">
      <c r="B17" s="817" t="s">
        <v>29</v>
      </c>
      <c r="C17" s="818"/>
      <c r="D17" s="45">
        <v>1017.0387516300004</v>
      </c>
      <c r="E17" s="45">
        <v>1190.1563596699998</v>
      </c>
      <c r="F17" s="45">
        <v>1258.3296978799995</v>
      </c>
      <c r="G17" s="45">
        <v>1051.7518766399996</v>
      </c>
      <c r="H17" s="44">
        <v>1373.9904014299998</v>
      </c>
      <c r="I17" s="43">
        <v>1.4909620130069195E-2</v>
      </c>
      <c r="J17" s="42">
        <v>0.3063826477965943</v>
      </c>
      <c r="L17" s="34"/>
      <c r="M17" s="34"/>
    </row>
    <row r="18" spans="2:13" ht="12" customHeight="1" x14ac:dyDescent="0.25">
      <c r="B18" s="817" t="s">
        <v>28</v>
      </c>
      <c r="C18" s="818"/>
      <c r="D18" s="45">
        <v>528.95415028000002</v>
      </c>
      <c r="E18" s="45">
        <v>635.60031178999998</v>
      </c>
      <c r="F18" s="45">
        <v>637.98498197000026</v>
      </c>
      <c r="G18" s="45">
        <v>552.01152854000009</v>
      </c>
      <c r="H18" s="44">
        <v>300.19282684999985</v>
      </c>
      <c r="I18" s="43">
        <v>3.2574907433464769E-3</v>
      </c>
      <c r="J18" s="42">
        <v>-0.45618377274842159</v>
      </c>
      <c r="L18" s="34"/>
      <c r="M18" s="34"/>
    </row>
    <row r="19" spans="2:13" ht="12" customHeight="1" x14ac:dyDescent="0.25">
      <c r="B19" s="817" t="s">
        <v>27</v>
      </c>
      <c r="C19" s="818"/>
      <c r="D19" s="41">
        <v>28520.043856849985</v>
      </c>
      <c r="E19" s="41">
        <v>31322.371991439635</v>
      </c>
      <c r="F19" s="41">
        <v>29953.403007860034</v>
      </c>
      <c r="G19" s="41">
        <v>27858.280874469834</v>
      </c>
      <c r="H19" s="40">
        <v>31672.006731390098</v>
      </c>
      <c r="I19" s="39">
        <v>0.34368332459277284</v>
      </c>
      <c r="J19" s="38">
        <v>0.13689738696027276</v>
      </c>
      <c r="L19" s="34"/>
      <c r="M19" s="34"/>
    </row>
    <row r="20" spans="2:13" ht="12" customHeight="1" x14ac:dyDescent="0.25">
      <c r="B20" s="819" t="s">
        <v>26</v>
      </c>
      <c r="C20" s="820"/>
      <c r="D20" s="37">
        <v>68181.306961669514</v>
      </c>
      <c r="E20" s="37">
        <v>76193.531582369527</v>
      </c>
      <c r="F20" s="37">
        <v>71147.827863658953</v>
      </c>
      <c r="G20" s="37">
        <v>71129.954019449855</v>
      </c>
      <c r="H20" s="37">
        <v>92154.621609640104</v>
      </c>
      <c r="I20" s="36">
        <v>1</v>
      </c>
      <c r="J20" s="35">
        <v>0.29558106538971241</v>
      </c>
      <c r="L20" s="34"/>
      <c r="M20" s="34"/>
    </row>
    <row r="21" spans="2:13" x14ac:dyDescent="0.25">
      <c r="B21" s="798" t="s">
        <v>25</v>
      </c>
      <c r="C21" s="798"/>
      <c r="D21" s="798"/>
      <c r="E21" s="798"/>
      <c r="F21" s="798"/>
      <c r="G21" s="798"/>
      <c r="H21" s="798"/>
      <c r="I21" s="798"/>
      <c r="J21" s="798"/>
    </row>
    <row r="22" spans="2:13" x14ac:dyDescent="0.25">
      <c r="B22" s="821"/>
      <c r="C22" s="821"/>
      <c r="D22" s="821"/>
      <c r="E22" s="821"/>
      <c r="F22" s="821"/>
      <c r="G22" s="821"/>
      <c r="H22" s="821"/>
      <c r="I22" s="821"/>
      <c r="J22" s="821"/>
    </row>
    <row r="23" spans="2:13" x14ac:dyDescent="0.25">
      <c r="B23" s="813"/>
      <c r="C23" s="813"/>
      <c r="D23" s="813"/>
      <c r="E23" s="813"/>
      <c r="F23" s="813"/>
      <c r="G23" s="813"/>
      <c r="H23" s="813"/>
      <c r="I23" s="813"/>
      <c r="J23" s="813"/>
    </row>
    <row r="24" spans="2:13" x14ac:dyDescent="0.25">
      <c r="B24" s="813"/>
      <c r="C24" s="813"/>
      <c r="D24" s="813"/>
      <c r="E24" s="813"/>
      <c r="F24" s="813"/>
      <c r="G24" s="813"/>
      <c r="H24" s="813"/>
      <c r="I24" s="813"/>
      <c r="J24" s="813"/>
    </row>
    <row r="25" spans="2:13" x14ac:dyDescent="0.25">
      <c r="B25" s="814"/>
      <c r="C25" s="814"/>
      <c r="D25" s="814"/>
      <c r="E25" s="814"/>
      <c r="F25" s="814"/>
      <c r="G25" s="814"/>
      <c r="H25" s="814"/>
      <c r="I25" s="814"/>
      <c r="J25" s="814"/>
    </row>
  </sheetData>
  <mergeCells count="12">
    <mergeCell ref="B25:J25"/>
    <mergeCell ref="B16:C16"/>
    <mergeCell ref="B17:C17"/>
    <mergeCell ref="B19:C19"/>
    <mergeCell ref="B20:C20"/>
    <mergeCell ref="B18:C18"/>
    <mergeCell ref="B22:J22"/>
    <mergeCell ref="B2:J2"/>
    <mergeCell ref="B3:J3"/>
    <mergeCell ref="B21:J21"/>
    <mergeCell ref="B23:J23"/>
    <mergeCell ref="B24:J24"/>
  </mergeCells>
  <pageMargins left="0.7" right="0.7" top="0.75" bottom="0.75" header="0.3" footer="0.3"/>
  <pageSetup paperSize="18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zoomScale="90" zoomScaleNormal="90" workbookViewId="0"/>
  </sheetViews>
  <sheetFormatPr baseColWidth="10" defaultColWidth="11.44140625" defaultRowHeight="15" customHeight="1" x14ac:dyDescent="0.3"/>
  <cols>
    <col min="1" max="1" width="3.77734375" style="529" customWidth="1"/>
    <col min="2" max="2" width="13.6640625" style="544" bestFit="1" customWidth="1"/>
    <col min="3" max="3" width="11.6640625" style="529" bestFit="1" customWidth="1"/>
    <col min="4" max="4" width="14" style="529" bestFit="1" customWidth="1"/>
    <col min="5" max="5" width="12" style="529" customWidth="1"/>
    <col min="6" max="6" width="10.88671875" style="529" bestFit="1" customWidth="1"/>
    <col min="7" max="7" width="11.6640625" style="529" bestFit="1" customWidth="1"/>
    <col min="8" max="8" width="14" style="529" bestFit="1" customWidth="1"/>
    <col min="9" max="9" width="13.88671875" style="529" customWidth="1"/>
    <col min="10" max="10" width="10.88671875" style="529" bestFit="1" customWidth="1"/>
    <col min="11" max="11" width="13" style="529" customWidth="1"/>
    <col min="12" max="12" width="12.109375" style="529" customWidth="1"/>
    <col min="13" max="17" width="11.44140625" style="529"/>
    <col min="18" max="19" width="11.44140625" style="545"/>
    <col min="20" max="16384" width="11.44140625" style="529"/>
  </cols>
  <sheetData>
    <row r="1" spans="2:12" ht="21" customHeight="1" x14ac:dyDescent="0.3">
      <c r="B1" s="349" t="s">
        <v>729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2:12" ht="15" customHeight="1" x14ac:dyDescent="0.3">
      <c r="B2" s="539" t="s">
        <v>742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2:12" ht="15" customHeight="1" x14ac:dyDescent="0.3">
      <c r="B3" s="54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2:12" ht="29.25" customHeight="1" x14ac:dyDescent="0.3">
      <c r="B4" s="1055" t="s">
        <v>731</v>
      </c>
      <c r="C4" s="1056">
        <v>2020</v>
      </c>
      <c r="D4" s="1056"/>
      <c r="E4" s="1056"/>
      <c r="F4" s="1056"/>
      <c r="G4" s="1056">
        <v>2021</v>
      </c>
      <c r="H4" s="1056"/>
      <c r="I4" s="1056"/>
      <c r="J4" s="1056"/>
      <c r="K4" s="1056" t="s">
        <v>732</v>
      </c>
      <c r="L4" s="1056" t="s">
        <v>733</v>
      </c>
    </row>
    <row r="5" spans="2:12" ht="27.75" customHeight="1" x14ac:dyDescent="0.3">
      <c r="B5" s="1055"/>
      <c r="C5" s="531" t="s">
        <v>734</v>
      </c>
      <c r="D5" s="531" t="s">
        <v>735</v>
      </c>
      <c r="E5" s="531" t="s">
        <v>736</v>
      </c>
      <c r="F5" s="531" t="s">
        <v>653</v>
      </c>
      <c r="G5" s="531" t="s">
        <v>734</v>
      </c>
      <c r="H5" s="531" t="s">
        <v>735</v>
      </c>
      <c r="I5" s="531" t="s">
        <v>736</v>
      </c>
      <c r="J5" s="531" t="s">
        <v>653</v>
      </c>
      <c r="K5" s="1056"/>
      <c r="L5" s="1056"/>
    </row>
    <row r="6" spans="2:12" ht="15" customHeight="1" x14ac:dyDescent="0.3">
      <c r="B6" s="532" t="s">
        <v>306</v>
      </c>
      <c r="C6" s="541">
        <v>530.61010782000005</v>
      </c>
      <c r="D6" s="541">
        <v>70.63805210999999</v>
      </c>
      <c r="E6" s="541">
        <v>8.2268377600000004</v>
      </c>
      <c r="F6" s="541">
        <v>609.47499769000012</v>
      </c>
      <c r="G6" s="542">
        <v>717.98722278000082</v>
      </c>
      <c r="H6" s="541">
        <v>124.98371395000002</v>
      </c>
      <c r="I6" s="541">
        <v>15.233126449999999</v>
      </c>
      <c r="J6" s="541">
        <v>858.20406318000119</v>
      </c>
      <c r="K6" s="535">
        <f>+G6/$G$22</f>
        <v>7.7911146531676849E-3</v>
      </c>
      <c r="L6" s="535">
        <f>+IF(C6&lt;&gt;0,(G6/C6-1),"-")</f>
        <v>0.35313521585526431</v>
      </c>
    </row>
    <row r="7" spans="2:12" ht="15" customHeight="1" x14ac:dyDescent="0.3">
      <c r="B7" s="532" t="s">
        <v>298</v>
      </c>
      <c r="C7" s="541">
        <v>3689.3608172999998</v>
      </c>
      <c r="D7" s="541">
        <v>13.066045020000001</v>
      </c>
      <c r="E7" s="541">
        <v>11.308861650000001</v>
      </c>
      <c r="F7" s="541">
        <v>3713.7357239699986</v>
      </c>
      <c r="G7" s="542">
        <v>5563.550306160002</v>
      </c>
      <c r="H7" s="541">
        <v>26.533207620000002</v>
      </c>
      <c r="I7" s="541">
        <v>6.1854847199999998</v>
      </c>
      <c r="J7" s="541">
        <v>5596.2689985000006</v>
      </c>
      <c r="K7" s="535">
        <f t="shared" ref="K7:K22" si="0">+G7/$G$22</f>
        <v>6.0371907658920164E-2</v>
      </c>
      <c r="L7" s="535">
        <f t="shared" ref="L7:L22" si="1">+IF(C7&lt;&gt;0,(G7/C7-1),"-")</f>
        <v>0.50799842619665436</v>
      </c>
    </row>
    <row r="8" spans="2:12" ht="15" customHeight="1" x14ac:dyDescent="0.3">
      <c r="B8" s="532" t="s">
        <v>291</v>
      </c>
      <c r="C8" s="541">
        <v>509.66390645000013</v>
      </c>
      <c r="D8" s="541">
        <v>0</v>
      </c>
      <c r="E8" s="541">
        <v>0</v>
      </c>
      <c r="F8" s="541">
        <v>509.66390645000013</v>
      </c>
      <c r="G8" s="542">
        <v>738.49023287999978</v>
      </c>
      <c r="H8" s="541">
        <v>0</v>
      </c>
      <c r="I8" s="541">
        <v>0</v>
      </c>
      <c r="J8" s="541">
        <v>738.49023287999978</v>
      </c>
      <c r="K8" s="535">
        <f t="shared" si="0"/>
        <v>8.0135995350095069E-3</v>
      </c>
      <c r="L8" s="535">
        <f t="shared" si="1"/>
        <v>0.44897494904801216</v>
      </c>
    </row>
    <row r="9" spans="2:12" ht="15" customHeight="1" x14ac:dyDescent="0.3">
      <c r="B9" s="532" t="s">
        <v>203</v>
      </c>
      <c r="C9" s="541">
        <v>22598.636258460036</v>
      </c>
      <c r="D9" s="541">
        <v>357.63178129000005</v>
      </c>
      <c r="E9" s="541">
        <v>5.7668034800000001</v>
      </c>
      <c r="F9" s="541">
        <v>22962.034843230042</v>
      </c>
      <c r="G9" s="542">
        <v>32478.431793080032</v>
      </c>
      <c r="H9" s="541">
        <v>621.03184945999988</v>
      </c>
      <c r="I9" s="541">
        <v>4.9148615099999997</v>
      </c>
      <c r="J9" s="541">
        <v>33104.378504050037</v>
      </c>
      <c r="K9" s="535">
        <f t="shared" si="0"/>
        <v>0.35243410721879692</v>
      </c>
      <c r="L9" s="535">
        <f t="shared" si="1"/>
        <v>0.43718547533687535</v>
      </c>
    </row>
    <row r="10" spans="2:12" ht="15" customHeight="1" x14ac:dyDescent="0.3">
      <c r="B10" s="532" t="s">
        <v>737</v>
      </c>
      <c r="C10" s="541">
        <v>3720.8283664800006</v>
      </c>
      <c r="D10" s="541">
        <v>1.8790000000000001E-2</v>
      </c>
      <c r="E10" s="541">
        <v>0</v>
      </c>
      <c r="F10" s="541">
        <v>3720.8471564800006</v>
      </c>
      <c r="G10" s="542">
        <v>5170.9017806799984</v>
      </c>
      <c r="H10" s="541">
        <v>3.7330000000000002E-2</v>
      </c>
      <c r="I10" s="541">
        <v>0</v>
      </c>
      <c r="J10" s="541">
        <v>5170.9391106799985</v>
      </c>
      <c r="K10" s="535">
        <f t="shared" si="0"/>
        <v>5.6111149830156817E-2</v>
      </c>
      <c r="L10" s="535">
        <f t="shared" si="1"/>
        <v>0.3897178991816288</v>
      </c>
    </row>
    <row r="11" spans="2:12" ht="15" customHeight="1" x14ac:dyDescent="0.3">
      <c r="B11" s="532" t="s">
        <v>201</v>
      </c>
      <c r="C11" s="541">
        <v>3361.5408047000014</v>
      </c>
      <c r="D11" s="541">
        <v>0</v>
      </c>
      <c r="E11" s="541">
        <v>0</v>
      </c>
      <c r="F11" s="541">
        <v>3361.5408047000014</v>
      </c>
      <c r="G11" s="542">
        <v>4244.5878591299979</v>
      </c>
      <c r="H11" s="541">
        <v>0</v>
      </c>
      <c r="I11" s="541">
        <v>0</v>
      </c>
      <c r="J11" s="541">
        <v>4244.5878591299979</v>
      </c>
      <c r="K11" s="535">
        <f t="shared" si="0"/>
        <v>4.6059413895807463E-2</v>
      </c>
      <c r="L11" s="535">
        <f t="shared" si="1"/>
        <v>0.26269116031414752</v>
      </c>
    </row>
    <row r="12" spans="2:12" ht="15" customHeight="1" x14ac:dyDescent="0.3">
      <c r="B12" s="532" t="s">
        <v>738</v>
      </c>
      <c r="C12" s="541">
        <v>1222.3200945500016</v>
      </c>
      <c r="D12" s="541">
        <v>5.8246676400000021</v>
      </c>
      <c r="E12" s="541">
        <v>7.45490239</v>
      </c>
      <c r="F12" s="541">
        <v>1235.5996645800028</v>
      </c>
      <c r="G12" s="542">
        <v>1425.1025066900033</v>
      </c>
      <c r="H12" s="541">
        <v>11.583718879999999</v>
      </c>
      <c r="I12" s="541">
        <v>13.624817559999999</v>
      </c>
      <c r="J12" s="541">
        <v>1450.3110431300045</v>
      </c>
      <c r="K12" s="535">
        <f t="shared" si="0"/>
        <v>1.5464254334705071E-2</v>
      </c>
      <c r="L12" s="535">
        <f t="shared" si="1"/>
        <v>0.16589959785833042</v>
      </c>
    </row>
    <row r="13" spans="2:12" ht="15" customHeight="1" x14ac:dyDescent="0.3">
      <c r="B13" s="532" t="s">
        <v>200</v>
      </c>
      <c r="C13" s="541">
        <v>8720.3835781300004</v>
      </c>
      <c r="D13" s="541">
        <v>10.490081610000001</v>
      </c>
      <c r="E13" s="541">
        <v>2.3263152199999997</v>
      </c>
      <c r="F13" s="541">
        <v>8733.1999749599945</v>
      </c>
      <c r="G13" s="542">
        <v>9624.6524914200036</v>
      </c>
      <c r="H13" s="541">
        <v>8.6762577100000016</v>
      </c>
      <c r="I13" s="541">
        <v>3.8798475300000002</v>
      </c>
      <c r="J13" s="541">
        <v>9637.2085966600025</v>
      </c>
      <c r="K13" s="535">
        <f t="shared" si="0"/>
        <v>0.10444025837563689</v>
      </c>
      <c r="L13" s="535">
        <f t="shared" si="1"/>
        <v>0.10369600203801066</v>
      </c>
    </row>
    <row r="14" spans="2:12" ht="15" customHeight="1" x14ac:dyDescent="0.3">
      <c r="B14" s="532" t="s">
        <v>271</v>
      </c>
      <c r="C14" s="541">
        <v>11510.188259440009</v>
      </c>
      <c r="D14" s="541">
        <v>123.50673342000002</v>
      </c>
      <c r="E14" s="541">
        <v>23.213414719999996</v>
      </c>
      <c r="F14" s="541">
        <v>11656.908407580004</v>
      </c>
      <c r="G14" s="542">
        <v>14861.098311159963</v>
      </c>
      <c r="H14" s="541">
        <v>136.27321623000009</v>
      </c>
      <c r="I14" s="541">
        <v>24.964897320000006</v>
      </c>
      <c r="J14" s="541">
        <v>15022.336424709978</v>
      </c>
      <c r="K14" s="535">
        <f t="shared" si="0"/>
        <v>0.16126264805372667</v>
      </c>
      <c r="L14" s="535">
        <f t="shared" si="1"/>
        <v>0.29112556425579972</v>
      </c>
    </row>
    <row r="15" spans="2:12" ht="15" customHeight="1" x14ac:dyDescent="0.3">
      <c r="B15" s="532" t="s">
        <v>199</v>
      </c>
      <c r="C15" s="541">
        <v>4751.3993156000197</v>
      </c>
      <c r="D15" s="541">
        <v>1132.4705772600005</v>
      </c>
      <c r="E15" s="541">
        <v>45.151695530000019</v>
      </c>
      <c r="F15" s="541">
        <v>5929.0215883900219</v>
      </c>
      <c r="G15" s="542">
        <v>5339.9320791800192</v>
      </c>
      <c r="H15" s="541">
        <v>1440.9039888000027</v>
      </c>
      <c r="I15" s="541">
        <v>60.574445289999943</v>
      </c>
      <c r="J15" s="541">
        <v>6841.4105132700206</v>
      </c>
      <c r="K15" s="535">
        <f t="shared" si="0"/>
        <v>5.7945352993792144E-2</v>
      </c>
      <c r="L15" s="535">
        <f t="shared" si="1"/>
        <v>0.12386514466332077</v>
      </c>
    </row>
    <row r="16" spans="2:12" ht="15" customHeight="1" x14ac:dyDescent="0.3">
      <c r="B16" s="532" t="s">
        <v>256</v>
      </c>
      <c r="C16" s="541">
        <v>9186.4967503700009</v>
      </c>
      <c r="D16" s="541">
        <v>82.278153149999994</v>
      </c>
      <c r="E16" s="541">
        <v>4.6290508399999997</v>
      </c>
      <c r="F16" s="541">
        <v>9273.4039543600047</v>
      </c>
      <c r="G16" s="542">
        <v>10209.56723860999</v>
      </c>
      <c r="H16" s="541">
        <v>62.822577289999998</v>
      </c>
      <c r="I16" s="541">
        <v>6.7260742999999996</v>
      </c>
      <c r="J16" s="541">
        <v>10279.115890199995</v>
      </c>
      <c r="K16" s="535">
        <f t="shared" si="0"/>
        <v>0.11078735998566393</v>
      </c>
      <c r="L16" s="535">
        <f t="shared" si="1"/>
        <v>0.11136677190886535</v>
      </c>
    </row>
    <row r="17" spans="2:12" ht="15" customHeight="1" x14ac:dyDescent="0.3">
      <c r="B17" s="532" t="s">
        <v>739</v>
      </c>
      <c r="C17" s="541">
        <v>77.461708389999998</v>
      </c>
      <c r="D17" s="541">
        <v>1.3538399999999999E-2</v>
      </c>
      <c r="E17" s="541">
        <v>0</v>
      </c>
      <c r="F17" s="541">
        <v>77.47524679</v>
      </c>
      <c r="G17" s="542">
        <v>72.593068689999996</v>
      </c>
      <c r="H17" s="541">
        <v>0</v>
      </c>
      <c r="I17" s="541">
        <v>8.5086999999999996E-2</v>
      </c>
      <c r="J17" s="541">
        <v>72.678155689999997</v>
      </c>
      <c r="K17" s="535">
        <f t="shared" si="0"/>
        <v>7.877311785565959E-4</v>
      </c>
      <c r="L17" s="535">
        <f t="shared" si="1"/>
        <v>-6.2852211772655986E-2</v>
      </c>
    </row>
    <row r="18" spans="2:12" ht="15" customHeight="1" x14ac:dyDescent="0.3">
      <c r="B18" s="532" t="s">
        <v>243</v>
      </c>
      <c r="C18" s="541">
        <v>502.05692893999992</v>
      </c>
      <c r="D18" s="541">
        <v>0</v>
      </c>
      <c r="E18" s="541">
        <v>0</v>
      </c>
      <c r="F18" s="541">
        <v>502.05692893999992</v>
      </c>
      <c r="G18" s="542">
        <v>568.79096534000018</v>
      </c>
      <c r="H18" s="541">
        <v>1.176495E-2</v>
      </c>
      <c r="I18" s="541">
        <v>0.28396399999999999</v>
      </c>
      <c r="J18" s="541">
        <v>569.08669429000008</v>
      </c>
      <c r="K18" s="535">
        <f t="shared" si="0"/>
        <v>6.1721371690868282E-3</v>
      </c>
      <c r="L18" s="535">
        <f t="shared" si="1"/>
        <v>0.13292125365323959</v>
      </c>
    </row>
    <row r="19" spans="2:12" ht="15" customHeight="1" x14ac:dyDescent="0.3">
      <c r="B19" s="532" t="s">
        <v>625</v>
      </c>
      <c r="C19" s="541">
        <v>0.85107477000000009</v>
      </c>
      <c r="D19" s="541">
        <v>0</v>
      </c>
      <c r="E19" s="541">
        <v>0</v>
      </c>
      <c r="F19" s="541">
        <v>0.85107477000000009</v>
      </c>
      <c r="G19" s="542">
        <v>0.60951169999999999</v>
      </c>
      <c r="H19" s="541">
        <v>0</v>
      </c>
      <c r="I19" s="541">
        <v>0</v>
      </c>
      <c r="J19" s="541">
        <v>0.60951169999999999</v>
      </c>
      <c r="K19" s="535">
        <f t="shared" si="0"/>
        <v>6.6140112058821734E-6</v>
      </c>
      <c r="L19" s="535">
        <f t="shared" si="1"/>
        <v>-0.28383295864827496</v>
      </c>
    </row>
    <row r="20" spans="2:12" ht="15" customHeight="1" x14ac:dyDescent="0.3">
      <c r="B20" s="532" t="s">
        <v>627</v>
      </c>
      <c r="C20" s="541">
        <v>134.49403592999997</v>
      </c>
      <c r="D20" s="541">
        <v>0</v>
      </c>
      <c r="E20" s="541">
        <v>0</v>
      </c>
      <c r="F20" s="541">
        <v>134.49403592999997</v>
      </c>
      <c r="G20" s="542">
        <v>219.04004710000004</v>
      </c>
      <c r="H20" s="541">
        <v>0</v>
      </c>
      <c r="I20" s="541">
        <v>0</v>
      </c>
      <c r="J20" s="541">
        <v>219.04004710000004</v>
      </c>
      <c r="K20" s="535">
        <f t="shared" si="0"/>
        <v>2.3768753348891569E-3</v>
      </c>
      <c r="L20" s="535">
        <f t="shared" si="1"/>
        <v>0.62862275330932649</v>
      </c>
    </row>
    <row r="21" spans="2:12" ht="15" customHeight="1" x14ac:dyDescent="0.3">
      <c r="B21" s="532" t="s">
        <v>227</v>
      </c>
      <c r="C21" s="541">
        <v>613.6620121200009</v>
      </c>
      <c r="D21" s="541">
        <v>10.807427150000001</v>
      </c>
      <c r="E21" s="541">
        <v>1.50858347</v>
      </c>
      <c r="F21" s="541">
        <v>625.97802274000105</v>
      </c>
      <c r="G21" s="542">
        <v>919.28619503999948</v>
      </c>
      <c r="H21" s="541">
        <v>5.4935115699999999</v>
      </c>
      <c r="I21" s="541">
        <v>0.73479822000000006</v>
      </c>
      <c r="J21" s="541">
        <v>925.5145048299994</v>
      </c>
      <c r="K21" s="535">
        <f t="shared" si="0"/>
        <v>9.9754757708627115E-3</v>
      </c>
      <c r="L21" s="535">
        <f t="shared" si="1"/>
        <v>0.49803340745203917</v>
      </c>
    </row>
    <row r="22" spans="2:12" ht="15" customHeight="1" x14ac:dyDescent="0.3">
      <c r="B22" s="536" t="s">
        <v>653</v>
      </c>
      <c r="C22" s="543">
        <v>71129.954019450568</v>
      </c>
      <c r="D22" s="543">
        <v>1806.7458470499978</v>
      </c>
      <c r="E22" s="543">
        <v>109.58646505999998</v>
      </c>
      <c r="F22" s="543">
        <v>73046.28633156007</v>
      </c>
      <c r="G22" s="543">
        <v>92154.621609641443</v>
      </c>
      <c r="H22" s="543">
        <v>2438.3511364599899</v>
      </c>
      <c r="I22" s="543">
        <v>137.20740390000003</v>
      </c>
      <c r="J22" s="543">
        <v>94730.180150000044</v>
      </c>
      <c r="K22" s="538">
        <f t="shared" si="0"/>
        <v>1</v>
      </c>
      <c r="L22" s="538">
        <f t="shared" si="1"/>
        <v>0.2955810653897184</v>
      </c>
    </row>
    <row r="23" spans="2:12" ht="15" customHeight="1" x14ac:dyDescent="0.3">
      <c r="B23" s="1057" t="s">
        <v>741</v>
      </c>
      <c r="C23" s="1057"/>
      <c r="D23" s="1057"/>
      <c r="E23" s="1057"/>
      <c r="F23" s="1057"/>
      <c r="G23" s="1057"/>
      <c r="H23" s="1057"/>
      <c r="I23" s="1057"/>
      <c r="J23" s="1057"/>
      <c r="K23" s="1057"/>
      <c r="L23" s="1057"/>
    </row>
    <row r="24" spans="2:12" ht="15" customHeight="1" x14ac:dyDescent="0.3">
      <c r="B24" s="846" t="s">
        <v>743</v>
      </c>
      <c r="C24" s="846"/>
      <c r="D24" s="846"/>
      <c r="E24" s="846"/>
      <c r="F24" s="846"/>
      <c r="G24" s="846"/>
      <c r="H24" s="846"/>
      <c r="I24" s="846"/>
      <c r="J24" s="846"/>
      <c r="K24" s="846"/>
      <c r="L24" s="846"/>
    </row>
  </sheetData>
  <mergeCells count="7">
    <mergeCell ref="B24:L24"/>
    <mergeCell ref="B4:B5"/>
    <mergeCell ref="C4:F4"/>
    <mergeCell ref="G4:J4"/>
    <mergeCell ref="K4:K5"/>
    <mergeCell ref="L4:L5"/>
    <mergeCell ref="B23:L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zoomScale="90" zoomScaleNormal="90" workbookViewId="0"/>
  </sheetViews>
  <sheetFormatPr baseColWidth="10" defaultColWidth="11.44140625" defaultRowHeight="14.4" x14ac:dyDescent="0.3"/>
  <cols>
    <col min="1" max="1" width="3.77734375" style="529" customWidth="1"/>
    <col min="2" max="2" width="21.109375" style="529" customWidth="1"/>
    <col min="3" max="3" width="13.109375" style="529" bestFit="1" customWidth="1"/>
    <col min="4" max="4" width="8.88671875" style="529" bestFit="1" customWidth="1"/>
    <col min="5" max="5" width="10.88671875" style="529" bestFit="1" customWidth="1"/>
    <col min="6" max="6" width="8.109375" style="529" bestFit="1" customWidth="1"/>
    <col min="7" max="7" width="11" style="529" bestFit="1" customWidth="1"/>
    <col min="8" max="8" width="11.5546875" style="529" bestFit="1" customWidth="1"/>
    <col min="9" max="9" width="13.109375" style="529" bestFit="1" customWidth="1"/>
    <col min="10" max="10" width="8.88671875" style="529" bestFit="1" customWidth="1"/>
    <col min="11" max="11" width="10.88671875" style="529" bestFit="1" customWidth="1"/>
    <col min="12" max="12" width="8.109375" style="529" bestFit="1" customWidth="1"/>
    <col min="13" max="13" width="11" style="529" bestFit="1" customWidth="1"/>
    <col min="14" max="14" width="10" style="529" bestFit="1" customWidth="1"/>
    <col min="15" max="15" width="7.33203125" style="529" bestFit="1" customWidth="1"/>
    <col min="16" max="16" width="11.5546875" style="529" bestFit="1" customWidth="1"/>
    <col min="17" max="17" width="13" style="529" customWidth="1"/>
    <col min="18" max="18" width="15.109375" style="529" customWidth="1"/>
    <col min="19" max="16384" width="11.44140625" style="529"/>
  </cols>
  <sheetData>
    <row r="1" spans="2:18" x14ac:dyDescent="0.3">
      <c r="B1" s="528"/>
      <c r="C1" s="528"/>
    </row>
    <row r="2" spans="2:18" x14ac:dyDescent="0.3">
      <c r="B2" s="546" t="s">
        <v>744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2:18" x14ac:dyDescent="0.3">
      <c r="B3" s="547" t="s">
        <v>745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2:18" ht="15.75" customHeight="1" x14ac:dyDescent="0.3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2:18" x14ac:dyDescent="0.3">
      <c r="B5" s="1056" t="s">
        <v>731</v>
      </c>
      <c r="C5" s="1058">
        <v>2020</v>
      </c>
      <c r="D5" s="1059"/>
      <c r="E5" s="1059"/>
      <c r="F5" s="1059"/>
      <c r="G5" s="1059"/>
      <c r="H5" s="1060"/>
      <c r="I5" s="1058">
        <v>2021</v>
      </c>
      <c r="J5" s="1059"/>
      <c r="K5" s="1059"/>
      <c r="L5" s="1059"/>
      <c r="M5" s="1059"/>
      <c r="N5" s="1059"/>
      <c r="O5" s="1059"/>
      <c r="P5" s="1060"/>
      <c r="Q5" s="1056" t="s">
        <v>746</v>
      </c>
      <c r="R5" s="1056" t="s">
        <v>747</v>
      </c>
    </row>
    <row r="6" spans="2:18" ht="29.25" customHeight="1" x14ac:dyDescent="0.3">
      <c r="B6" s="1056"/>
      <c r="C6" s="531" t="s">
        <v>748</v>
      </c>
      <c r="D6" s="531" t="s">
        <v>749</v>
      </c>
      <c r="E6" s="531" t="s">
        <v>750</v>
      </c>
      <c r="F6" s="531" t="s">
        <v>751</v>
      </c>
      <c r="G6" s="531" t="s">
        <v>752</v>
      </c>
      <c r="H6" s="531" t="s">
        <v>653</v>
      </c>
      <c r="I6" s="531" t="s">
        <v>748</v>
      </c>
      <c r="J6" s="531" t="s">
        <v>749</v>
      </c>
      <c r="K6" s="531" t="s">
        <v>750</v>
      </c>
      <c r="L6" s="531" t="s">
        <v>751</v>
      </c>
      <c r="M6" s="531" t="s">
        <v>752</v>
      </c>
      <c r="N6" s="531" t="s">
        <v>753</v>
      </c>
      <c r="O6" s="531" t="s">
        <v>754</v>
      </c>
      <c r="P6" s="531" t="s">
        <v>653</v>
      </c>
      <c r="Q6" s="1056"/>
      <c r="R6" s="1056"/>
    </row>
    <row r="7" spans="2:18" x14ac:dyDescent="0.3">
      <c r="B7" s="548" t="s">
        <v>306</v>
      </c>
      <c r="C7" s="533">
        <v>10512</v>
      </c>
      <c r="D7" s="533">
        <v>90</v>
      </c>
      <c r="E7" s="533">
        <v>114</v>
      </c>
      <c r="F7" s="533">
        <v>81</v>
      </c>
      <c r="G7" s="533">
        <v>2</v>
      </c>
      <c r="H7" s="533">
        <v>10799</v>
      </c>
      <c r="I7" s="534">
        <v>17453</v>
      </c>
      <c r="J7" s="533">
        <v>162</v>
      </c>
      <c r="K7" s="533">
        <v>93</v>
      </c>
      <c r="L7" s="533">
        <v>242</v>
      </c>
      <c r="M7" s="533">
        <v>0</v>
      </c>
      <c r="N7" s="533">
        <v>0</v>
      </c>
      <c r="O7" s="533">
        <v>0</v>
      </c>
      <c r="P7" s="533">
        <v>17950</v>
      </c>
      <c r="Q7" s="535">
        <f>+I7/$I$23</f>
        <v>3.3137529576569469E-3</v>
      </c>
      <c r="R7" s="535">
        <f>+IF(C7&lt;&gt;0,(I7/C7-1),"-")</f>
        <v>0.66029299847792999</v>
      </c>
    </row>
    <row r="8" spans="2:18" x14ac:dyDescent="0.3">
      <c r="B8" s="548" t="s">
        <v>298</v>
      </c>
      <c r="C8" s="533">
        <v>36180</v>
      </c>
      <c r="D8" s="533">
        <v>93</v>
      </c>
      <c r="E8" s="533">
        <v>11</v>
      </c>
      <c r="F8" s="533">
        <v>29</v>
      </c>
      <c r="G8" s="533">
        <v>0</v>
      </c>
      <c r="H8" s="533">
        <v>36313</v>
      </c>
      <c r="I8" s="534">
        <v>59385</v>
      </c>
      <c r="J8" s="533">
        <v>34</v>
      </c>
      <c r="K8" s="533">
        <v>4</v>
      </c>
      <c r="L8" s="533">
        <v>39</v>
      </c>
      <c r="M8" s="533">
        <v>0</v>
      </c>
      <c r="N8" s="533">
        <v>0</v>
      </c>
      <c r="O8" s="533">
        <v>0</v>
      </c>
      <c r="P8" s="533">
        <v>59462</v>
      </c>
      <c r="Q8" s="535">
        <f t="shared" ref="Q8:Q23" si="0">+I8/$I$23</f>
        <v>1.1275266108431662E-2</v>
      </c>
      <c r="R8" s="535">
        <f t="shared" ref="R8:R23" si="1">+IF(C8&lt;&gt;0,(I8/C8-1),"-")</f>
        <v>0.64137645107794361</v>
      </c>
    </row>
    <row r="9" spans="2:18" x14ac:dyDescent="0.3">
      <c r="B9" s="548" t="s">
        <v>291</v>
      </c>
      <c r="C9" s="533">
        <v>20</v>
      </c>
      <c r="D9" s="533">
        <v>10</v>
      </c>
      <c r="E9" s="533">
        <v>0</v>
      </c>
      <c r="F9" s="533">
        <v>0</v>
      </c>
      <c r="G9" s="533">
        <v>0</v>
      </c>
      <c r="H9" s="533">
        <v>30</v>
      </c>
      <c r="I9" s="534">
        <v>37</v>
      </c>
      <c r="J9" s="533">
        <v>19</v>
      </c>
      <c r="K9" s="533">
        <v>0</v>
      </c>
      <c r="L9" s="533">
        <v>0</v>
      </c>
      <c r="M9" s="533">
        <v>0</v>
      </c>
      <c r="N9" s="533">
        <v>0</v>
      </c>
      <c r="O9" s="533">
        <v>0</v>
      </c>
      <c r="P9" s="533">
        <v>56</v>
      </c>
      <c r="Q9" s="535">
        <f t="shared" si="0"/>
        <v>7.0250879180259576E-6</v>
      </c>
      <c r="R9" s="535">
        <f t="shared" si="1"/>
        <v>0.85000000000000009</v>
      </c>
    </row>
    <row r="10" spans="2:18" x14ac:dyDescent="0.3">
      <c r="B10" s="548" t="s">
        <v>203</v>
      </c>
      <c r="C10" s="533">
        <v>16315</v>
      </c>
      <c r="D10" s="533">
        <v>637</v>
      </c>
      <c r="E10" s="533">
        <v>236</v>
      </c>
      <c r="F10" s="533">
        <v>44</v>
      </c>
      <c r="G10" s="533">
        <v>0</v>
      </c>
      <c r="H10" s="533">
        <v>17232</v>
      </c>
      <c r="I10" s="534">
        <v>17124</v>
      </c>
      <c r="J10" s="533">
        <v>798</v>
      </c>
      <c r="K10" s="533">
        <v>98</v>
      </c>
      <c r="L10" s="533">
        <v>46</v>
      </c>
      <c r="M10" s="533">
        <v>11</v>
      </c>
      <c r="N10" s="533">
        <v>0</v>
      </c>
      <c r="O10" s="533">
        <v>0</v>
      </c>
      <c r="P10" s="533">
        <v>18077</v>
      </c>
      <c r="Q10" s="535">
        <f t="shared" si="0"/>
        <v>3.2512866353588245E-3</v>
      </c>
      <c r="R10" s="535">
        <f t="shared" si="1"/>
        <v>4.9586270303401792E-2</v>
      </c>
    </row>
    <row r="11" spans="2:18" x14ac:dyDescent="0.3">
      <c r="B11" s="548" t="s">
        <v>737</v>
      </c>
      <c r="C11" s="533">
        <v>312</v>
      </c>
      <c r="D11" s="533">
        <v>105</v>
      </c>
      <c r="E11" s="533">
        <v>0</v>
      </c>
      <c r="F11" s="533">
        <v>23</v>
      </c>
      <c r="G11" s="533">
        <v>0</v>
      </c>
      <c r="H11" s="533">
        <v>440</v>
      </c>
      <c r="I11" s="534">
        <v>321</v>
      </c>
      <c r="J11" s="533">
        <v>135</v>
      </c>
      <c r="K11" s="533">
        <v>0</v>
      </c>
      <c r="L11" s="533">
        <v>11</v>
      </c>
      <c r="M11" s="533">
        <v>0</v>
      </c>
      <c r="N11" s="533">
        <v>0</v>
      </c>
      <c r="O11" s="533">
        <v>0</v>
      </c>
      <c r="P11" s="533">
        <v>467</v>
      </c>
      <c r="Q11" s="535">
        <f t="shared" si="0"/>
        <v>6.0947384369900875E-5</v>
      </c>
      <c r="R11" s="535">
        <f t="shared" si="1"/>
        <v>2.8846153846153744E-2</v>
      </c>
    </row>
    <row r="12" spans="2:18" x14ac:dyDescent="0.3">
      <c r="B12" s="548" t="s">
        <v>201</v>
      </c>
      <c r="C12" s="533">
        <v>76</v>
      </c>
      <c r="D12" s="533">
        <v>20</v>
      </c>
      <c r="E12" s="533">
        <v>0</v>
      </c>
      <c r="F12" s="533">
        <v>0</v>
      </c>
      <c r="G12" s="533">
        <v>0</v>
      </c>
      <c r="H12" s="533">
        <v>96</v>
      </c>
      <c r="I12" s="534">
        <v>396</v>
      </c>
      <c r="J12" s="533">
        <v>64</v>
      </c>
      <c r="K12" s="533">
        <v>0</v>
      </c>
      <c r="L12" s="533">
        <v>1</v>
      </c>
      <c r="M12" s="533">
        <v>0</v>
      </c>
      <c r="N12" s="533">
        <v>0</v>
      </c>
      <c r="O12" s="533">
        <v>0</v>
      </c>
      <c r="P12" s="533">
        <v>461</v>
      </c>
      <c r="Q12" s="535">
        <f t="shared" si="0"/>
        <v>7.5187427446980518E-5</v>
      </c>
      <c r="R12" s="535">
        <f t="shared" si="1"/>
        <v>4.2105263157894735</v>
      </c>
    </row>
    <row r="13" spans="2:18" x14ac:dyDescent="0.3">
      <c r="B13" s="548" t="s">
        <v>738</v>
      </c>
      <c r="C13" s="533">
        <v>88282</v>
      </c>
      <c r="D13" s="533">
        <v>1595</v>
      </c>
      <c r="E13" s="533">
        <v>916</v>
      </c>
      <c r="F13" s="533">
        <v>64</v>
      </c>
      <c r="G13" s="533">
        <v>1</v>
      </c>
      <c r="H13" s="533">
        <v>90858</v>
      </c>
      <c r="I13" s="534">
        <v>134171</v>
      </c>
      <c r="J13" s="533">
        <v>2607</v>
      </c>
      <c r="K13" s="533">
        <v>843</v>
      </c>
      <c r="L13" s="533">
        <v>174</v>
      </c>
      <c r="M13" s="533">
        <v>0</v>
      </c>
      <c r="N13" s="533">
        <v>0</v>
      </c>
      <c r="O13" s="533">
        <v>0</v>
      </c>
      <c r="P13" s="533">
        <v>137795</v>
      </c>
      <c r="Q13" s="535">
        <f t="shared" si="0"/>
        <v>2.5474677595931371E-2</v>
      </c>
      <c r="R13" s="535">
        <f t="shared" si="1"/>
        <v>0.5198001857683332</v>
      </c>
    </row>
    <row r="14" spans="2:18" x14ac:dyDescent="0.3">
      <c r="B14" s="548" t="s">
        <v>200</v>
      </c>
      <c r="C14" s="533">
        <v>126042</v>
      </c>
      <c r="D14" s="533">
        <v>2220</v>
      </c>
      <c r="E14" s="533">
        <v>90</v>
      </c>
      <c r="F14" s="533">
        <v>97</v>
      </c>
      <c r="G14" s="533">
        <v>72</v>
      </c>
      <c r="H14" s="533">
        <v>128521</v>
      </c>
      <c r="I14" s="534">
        <v>125243</v>
      </c>
      <c r="J14" s="533">
        <v>2082</v>
      </c>
      <c r="K14" s="533">
        <v>49</v>
      </c>
      <c r="L14" s="533">
        <v>121</v>
      </c>
      <c r="M14" s="533">
        <v>25</v>
      </c>
      <c r="N14" s="533">
        <v>0</v>
      </c>
      <c r="O14" s="533">
        <v>0</v>
      </c>
      <c r="P14" s="533">
        <v>127520</v>
      </c>
      <c r="Q14" s="535">
        <f t="shared" si="0"/>
        <v>2.3779542868035811E-2</v>
      </c>
      <c r="R14" s="535">
        <f t="shared" si="1"/>
        <v>-6.3391567890068723E-3</v>
      </c>
    </row>
    <row r="15" spans="2:18" x14ac:dyDescent="0.3">
      <c r="B15" s="548" t="s">
        <v>271</v>
      </c>
      <c r="C15" s="533">
        <v>317480</v>
      </c>
      <c r="D15" s="533">
        <v>5468</v>
      </c>
      <c r="E15" s="533">
        <v>423</v>
      </c>
      <c r="F15" s="533">
        <v>285</v>
      </c>
      <c r="G15" s="533">
        <v>192</v>
      </c>
      <c r="H15" s="533">
        <v>323848</v>
      </c>
      <c r="I15" s="534">
        <v>443217</v>
      </c>
      <c r="J15" s="533">
        <v>5412</v>
      </c>
      <c r="K15" s="533">
        <v>365</v>
      </c>
      <c r="L15" s="533">
        <v>263</v>
      </c>
      <c r="M15" s="533">
        <v>250</v>
      </c>
      <c r="N15" s="533">
        <v>1</v>
      </c>
      <c r="O15" s="533">
        <v>1</v>
      </c>
      <c r="P15" s="533">
        <v>449509</v>
      </c>
      <c r="Q15" s="535">
        <f t="shared" si="0"/>
        <v>8.4152388966586777E-2</v>
      </c>
      <c r="R15" s="535">
        <f t="shared" si="1"/>
        <v>0.39604699508630459</v>
      </c>
    </row>
    <row r="16" spans="2:18" x14ac:dyDescent="0.3">
      <c r="B16" s="548" t="s">
        <v>199</v>
      </c>
      <c r="C16" s="533">
        <v>1975754</v>
      </c>
      <c r="D16" s="533">
        <v>542</v>
      </c>
      <c r="E16" s="533">
        <v>1648</v>
      </c>
      <c r="F16" s="533">
        <v>545</v>
      </c>
      <c r="G16" s="533">
        <v>24</v>
      </c>
      <c r="H16" s="533">
        <v>1978513</v>
      </c>
      <c r="I16" s="534">
        <v>4435121</v>
      </c>
      <c r="J16" s="533">
        <v>917</v>
      </c>
      <c r="K16" s="533">
        <v>1677</v>
      </c>
      <c r="L16" s="533">
        <v>483</v>
      </c>
      <c r="M16" s="533">
        <v>6</v>
      </c>
      <c r="N16" s="533">
        <v>0</v>
      </c>
      <c r="O16" s="533">
        <v>0</v>
      </c>
      <c r="P16" s="533">
        <v>4438204</v>
      </c>
      <c r="Q16" s="535">
        <f t="shared" si="0"/>
        <v>0.84208418789414063</v>
      </c>
      <c r="R16" s="535">
        <f t="shared" si="1"/>
        <v>1.244773893915943</v>
      </c>
    </row>
    <row r="17" spans="2:18" x14ac:dyDescent="0.3">
      <c r="B17" s="548" t="s">
        <v>256</v>
      </c>
      <c r="C17" s="533">
        <v>21388</v>
      </c>
      <c r="D17" s="533">
        <v>784</v>
      </c>
      <c r="E17" s="533">
        <v>141</v>
      </c>
      <c r="F17" s="533">
        <v>312</v>
      </c>
      <c r="G17" s="533">
        <v>3</v>
      </c>
      <c r="H17" s="533">
        <v>22628</v>
      </c>
      <c r="I17" s="534">
        <v>32458</v>
      </c>
      <c r="J17" s="533">
        <v>893</v>
      </c>
      <c r="K17" s="533">
        <v>172</v>
      </c>
      <c r="L17" s="533">
        <v>256</v>
      </c>
      <c r="M17" s="533">
        <v>15</v>
      </c>
      <c r="N17" s="533">
        <v>0</v>
      </c>
      <c r="O17" s="533">
        <v>0</v>
      </c>
      <c r="P17" s="533">
        <v>33794</v>
      </c>
      <c r="Q17" s="535">
        <f t="shared" si="0"/>
        <v>6.1627109092780149E-3</v>
      </c>
      <c r="R17" s="535">
        <f t="shared" si="1"/>
        <v>0.51757995137460266</v>
      </c>
    </row>
    <row r="18" spans="2:18" x14ac:dyDescent="0.3">
      <c r="B18" s="548" t="s">
        <v>739</v>
      </c>
      <c r="C18" s="533">
        <v>506</v>
      </c>
      <c r="D18" s="533">
        <v>3</v>
      </c>
      <c r="E18" s="533">
        <v>15</v>
      </c>
      <c r="F18" s="533">
        <v>0</v>
      </c>
      <c r="G18" s="533">
        <v>0</v>
      </c>
      <c r="H18" s="533">
        <v>524</v>
      </c>
      <c r="I18" s="534">
        <v>497</v>
      </c>
      <c r="J18" s="533">
        <v>0</v>
      </c>
      <c r="K18" s="533">
        <v>3</v>
      </c>
      <c r="L18" s="533">
        <v>1</v>
      </c>
      <c r="M18" s="533">
        <v>0</v>
      </c>
      <c r="N18" s="533">
        <v>0</v>
      </c>
      <c r="O18" s="533">
        <v>0</v>
      </c>
      <c r="P18" s="533">
        <v>501</v>
      </c>
      <c r="Q18" s="535">
        <f t="shared" si="0"/>
        <v>9.4364018790781112E-5</v>
      </c>
      <c r="R18" s="535">
        <f t="shared" si="1"/>
        <v>-1.7786561264822143E-2</v>
      </c>
    </row>
    <row r="19" spans="2:18" x14ac:dyDescent="0.3">
      <c r="B19" s="548" t="s">
        <v>243</v>
      </c>
      <c r="C19" s="533">
        <v>557</v>
      </c>
      <c r="D19" s="533">
        <v>91</v>
      </c>
      <c r="E19" s="533">
        <v>3</v>
      </c>
      <c r="F19" s="533">
        <v>3</v>
      </c>
      <c r="G19" s="533">
        <v>0</v>
      </c>
      <c r="H19" s="533">
        <v>654</v>
      </c>
      <c r="I19" s="534">
        <v>594</v>
      </c>
      <c r="J19" s="533">
        <v>89</v>
      </c>
      <c r="K19" s="533">
        <v>0</v>
      </c>
      <c r="L19" s="533">
        <v>8</v>
      </c>
      <c r="M19" s="533">
        <v>0</v>
      </c>
      <c r="N19" s="533">
        <v>0</v>
      </c>
      <c r="O19" s="533">
        <v>0</v>
      </c>
      <c r="P19" s="533">
        <v>691</v>
      </c>
      <c r="Q19" s="535">
        <f t="shared" si="0"/>
        <v>1.1278114117047078E-4</v>
      </c>
      <c r="R19" s="535">
        <f t="shared" si="1"/>
        <v>6.6427289048474059E-2</v>
      </c>
    </row>
    <row r="20" spans="2:18" x14ac:dyDescent="0.3">
      <c r="B20" s="548" t="s">
        <v>625</v>
      </c>
      <c r="C20" s="533">
        <v>101</v>
      </c>
      <c r="D20" s="533">
        <v>0</v>
      </c>
      <c r="E20" s="533">
        <v>0</v>
      </c>
      <c r="F20" s="533">
        <v>0</v>
      </c>
      <c r="G20" s="533">
        <v>0</v>
      </c>
      <c r="H20" s="533">
        <v>101</v>
      </c>
      <c r="I20" s="534">
        <v>102</v>
      </c>
      <c r="J20" s="533">
        <v>0</v>
      </c>
      <c r="K20" s="533">
        <v>0</v>
      </c>
      <c r="L20" s="533">
        <v>0</v>
      </c>
      <c r="M20" s="533">
        <v>0</v>
      </c>
      <c r="N20" s="533">
        <v>0</v>
      </c>
      <c r="O20" s="533">
        <v>0</v>
      </c>
      <c r="P20" s="533">
        <v>102</v>
      </c>
      <c r="Q20" s="535">
        <f t="shared" si="0"/>
        <v>1.9366458584828315E-5</v>
      </c>
      <c r="R20" s="535">
        <f t="shared" si="1"/>
        <v>9.9009900990099098E-3</v>
      </c>
    </row>
    <row r="21" spans="2:18" x14ac:dyDescent="0.3">
      <c r="B21" s="548" t="s">
        <v>627</v>
      </c>
      <c r="C21" s="533">
        <v>10</v>
      </c>
      <c r="D21" s="533">
        <v>0</v>
      </c>
      <c r="E21" s="533">
        <v>1</v>
      </c>
      <c r="F21" s="533">
        <v>0</v>
      </c>
      <c r="G21" s="533">
        <v>0</v>
      </c>
      <c r="H21" s="533">
        <v>11</v>
      </c>
      <c r="I21" s="534">
        <v>17</v>
      </c>
      <c r="J21" s="533">
        <v>0</v>
      </c>
      <c r="K21" s="533">
        <v>0</v>
      </c>
      <c r="L21" s="533">
        <v>0</v>
      </c>
      <c r="M21" s="533">
        <v>0</v>
      </c>
      <c r="N21" s="533">
        <v>0</v>
      </c>
      <c r="O21" s="533">
        <v>0</v>
      </c>
      <c r="P21" s="533">
        <v>17</v>
      </c>
      <c r="Q21" s="535">
        <f t="shared" si="0"/>
        <v>3.2277430974713861E-6</v>
      </c>
      <c r="R21" s="535">
        <f t="shared" si="1"/>
        <v>0.7</v>
      </c>
    </row>
    <row r="22" spans="2:18" x14ac:dyDescent="0.3">
      <c r="B22" s="548" t="s">
        <v>227</v>
      </c>
      <c r="C22" s="533">
        <v>642</v>
      </c>
      <c r="D22" s="533">
        <v>4</v>
      </c>
      <c r="E22" s="533">
        <v>12</v>
      </c>
      <c r="F22" s="533">
        <v>17</v>
      </c>
      <c r="G22" s="533">
        <v>0</v>
      </c>
      <c r="H22" s="533">
        <v>675</v>
      </c>
      <c r="I22" s="534">
        <v>702</v>
      </c>
      <c r="J22" s="533">
        <v>24</v>
      </c>
      <c r="K22" s="533">
        <v>7</v>
      </c>
      <c r="L22" s="533">
        <v>23</v>
      </c>
      <c r="M22" s="533">
        <v>0</v>
      </c>
      <c r="N22" s="533">
        <v>0</v>
      </c>
      <c r="O22" s="533">
        <v>0</v>
      </c>
      <c r="P22" s="533">
        <v>756</v>
      </c>
      <c r="Q22" s="535">
        <f t="shared" si="0"/>
        <v>1.3328680320146547E-4</v>
      </c>
      <c r="R22" s="535">
        <f t="shared" si="1"/>
        <v>9.3457943925233655E-2</v>
      </c>
    </row>
    <row r="23" spans="2:18" x14ac:dyDescent="0.3">
      <c r="B23" s="549" t="s">
        <v>740</v>
      </c>
      <c r="C23" s="537">
        <v>2594177</v>
      </c>
      <c r="D23" s="537">
        <v>11662</v>
      </c>
      <c r="E23" s="537">
        <v>3610</v>
      </c>
      <c r="F23" s="537">
        <v>1500</v>
      </c>
      <c r="G23" s="537">
        <v>294</v>
      </c>
      <c r="H23" s="537">
        <v>2611243</v>
      </c>
      <c r="I23" s="537">
        <v>5266838</v>
      </c>
      <c r="J23" s="537">
        <v>13236</v>
      </c>
      <c r="K23" s="537">
        <v>3311</v>
      </c>
      <c r="L23" s="537">
        <v>1668</v>
      </c>
      <c r="M23" s="537">
        <v>307</v>
      </c>
      <c r="N23" s="537">
        <v>1</v>
      </c>
      <c r="O23" s="537">
        <v>1</v>
      </c>
      <c r="P23" s="537">
        <v>5285362</v>
      </c>
      <c r="Q23" s="538">
        <f t="shared" si="0"/>
        <v>1</v>
      </c>
      <c r="R23" s="538">
        <f t="shared" si="1"/>
        <v>1.0302539109706084</v>
      </c>
    </row>
    <row r="24" spans="2:18" x14ac:dyDescent="0.3">
      <c r="B24" s="1061" t="s">
        <v>755</v>
      </c>
      <c r="C24" s="1061"/>
      <c r="D24" s="1061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</row>
    <row r="25" spans="2:18" x14ac:dyDescent="0.3">
      <c r="B25" s="854" t="s">
        <v>756</v>
      </c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854"/>
    </row>
    <row r="26" spans="2:18" x14ac:dyDescent="0.3">
      <c r="B26" s="854" t="s">
        <v>757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</row>
    <row r="27" spans="2:18" x14ac:dyDescent="0.3">
      <c r="B27" s="854" t="s">
        <v>758</v>
      </c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</row>
    <row r="28" spans="2:18" x14ac:dyDescent="0.3">
      <c r="B28" s="854" t="s">
        <v>759</v>
      </c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</row>
  </sheetData>
  <mergeCells count="10">
    <mergeCell ref="R5:R6"/>
    <mergeCell ref="B24:Q24"/>
    <mergeCell ref="B25:Q25"/>
    <mergeCell ref="B26:Q26"/>
    <mergeCell ref="B27:Q27"/>
    <mergeCell ref="B28:Q28"/>
    <mergeCell ref="B5:B6"/>
    <mergeCell ref="C5:H5"/>
    <mergeCell ref="I5:P5"/>
    <mergeCell ref="Q5:Q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zoomScale="90" zoomScaleNormal="90" workbookViewId="0"/>
  </sheetViews>
  <sheetFormatPr baseColWidth="10" defaultColWidth="11.44140625" defaultRowHeight="14.4" x14ac:dyDescent="0.3"/>
  <cols>
    <col min="1" max="1" width="3.77734375" style="529" customWidth="1"/>
    <col min="2" max="2" width="14.109375" style="529" bestFit="1" customWidth="1"/>
    <col min="3" max="3" width="13.109375" style="529" bestFit="1" customWidth="1"/>
    <col min="4" max="4" width="13.5546875" style="529" bestFit="1" customWidth="1"/>
    <col min="5" max="5" width="10.109375" style="529" bestFit="1" customWidth="1"/>
    <col min="6" max="6" width="15" style="529" bestFit="1" customWidth="1"/>
    <col min="7" max="7" width="10.88671875" style="529" bestFit="1" customWidth="1"/>
    <col min="8" max="8" width="11.5546875" style="529" bestFit="1" customWidth="1"/>
    <col min="9" max="9" width="13.109375" style="529" bestFit="1" customWidth="1"/>
    <col min="10" max="10" width="13.5546875" style="529" bestFit="1" customWidth="1"/>
    <col min="11" max="11" width="10.109375" style="529" bestFit="1" customWidth="1"/>
    <col min="12" max="12" width="15" style="529" bestFit="1" customWidth="1"/>
    <col min="13" max="13" width="10.88671875" style="529" bestFit="1" customWidth="1"/>
    <col min="14" max="14" width="13.5546875" style="529" bestFit="1" customWidth="1"/>
    <col min="15" max="15" width="11.5546875" style="529" bestFit="1" customWidth="1"/>
    <col min="16" max="16" width="16.33203125" style="529" customWidth="1"/>
    <col min="17" max="17" width="13.33203125" style="529" customWidth="1"/>
    <col min="18" max="16384" width="11.44140625" style="529"/>
  </cols>
  <sheetData>
    <row r="1" spans="2:18" ht="15" customHeight="1" x14ac:dyDescent="0.3">
      <c r="B1" s="528"/>
      <c r="C1" s="528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</row>
    <row r="2" spans="2:18" ht="15" customHeight="1" x14ac:dyDescent="0.3">
      <c r="B2" s="546" t="s">
        <v>744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2"/>
      <c r="Q2" s="552"/>
    </row>
    <row r="3" spans="2:18" x14ac:dyDescent="0.3">
      <c r="B3" s="553" t="s">
        <v>760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spans="2:18" ht="15" customHeight="1" x14ac:dyDescent="0.3"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</row>
    <row r="5" spans="2:18" ht="15" customHeight="1" x14ac:dyDescent="0.3">
      <c r="B5" s="1056" t="s">
        <v>731</v>
      </c>
      <c r="C5" s="1058">
        <v>2020</v>
      </c>
      <c r="D5" s="1059"/>
      <c r="E5" s="1059"/>
      <c r="F5" s="1059"/>
      <c r="G5" s="1059"/>
      <c r="H5" s="1060"/>
      <c r="I5" s="1058">
        <v>2021</v>
      </c>
      <c r="J5" s="1059"/>
      <c r="K5" s="1059"/>
      <c r="L5" s="1059"/>
      <c r="M5" s="1059"/>
      <c r="N5" s="1059"/>
      <c r="O5" s="1059"/>
      <c r="P5" s="1060"/>
      <c r="Q5" s="1056" t="s">
        <v>746</v>
      </c>
      <c r="R5" s="1056" t="s">
        <v>747</v>
      </c>
    </row>
    <row r="6" spans="2:18" ht="26.25" customHeight="1" x14ac:dyDescent="0.3">
      <c r="B6" s="1056"/>
      <c r="C6" s="555" t="s">
        <v>748</v>
      </c>
      <c r="D6" s="555" t="s">
        <v>749</v>
      </c>
      <c r="E6" s="555" t="s">
        <v>751</v>
      </c>
      <c r="F6" s="555" t="s">
        <v>750</v>
      </c>
      <c r="G6" s="555" t="s">
        <v>752</v>
      </c>
      <c r="H6" s="555" t="s">
        <v>653</v>
      </c>
      <c r="I6" s="555" t="s">
        <v>748</v>
      </c>
      <c r="J6" s="555" t="s">
        <v>749</v>
      </c>
      <c r="K6" s="555" t="s">
        <v>751</v>
      </c>
      <c r="L6" s="555" t="s">
        <v>750</v>
      </c>
      <c r="M6" s="555" t="s">
        <v>752</v>
      </c>
      <c r="N6" s="555" t="s">
        <v>753</v>
      </c>
      <c r="O6" s="555" t="s">
        <v>754</v>
      </c>
      <c r="P6" s="555" t="s">
        <v>653</v>
      </c>
      <c r="Q6" s="1056"/>
      <c r="R6" s="1056"/>
    </row>
    <row r="7" spans="2:18" x14ac:dyDescent="0.3">
      <c r="B7" s="548" t="s">
        <v>306</v>
      </c>
      <c r="C7" s="358">
        <v>233.36326998999954</v>
      </c>
      <c r="D7" s="358">
        <v>45.531871879999997</v>
      </c>
      <c r="E7" s="358">
        <v>7.5593118000000006</v>
      </c>
      <c r="F7" s="358">
        <v>6.4672910299999984</v>
      </c>
      <c r="G7" s="358">
        <v>0.17037062</v>
      </c>
      <c r="H7" s="358">
        <v>293.09211531999961</v>
      </c>
      <c r="I7" s="359">
        <v>733.16014983999992</v>
      </c>
      <c r="J7" s="358">
        <v>76.185049100000001</v>
      </c>
      <c r="K7" s="358">
        <v>21.24831459</v>
      </c>
      <c r="L7" s="358">
        <v>5.5289679500000002</v>
      </c>
      <c r="M7" s="358">
        <v>0</v>
      </c>
      <c r="N7" s="358">
        <v>0</v>
      </c>
      <c r="O7" s="358">
        <v>0</v>
      </c>
      <c r="P7" s="358">
        <v>836.12248148000003</v>
      </c>
      <c r="Q7" s="360">
        <f>+I7/$I$23</f>
        <v>8.3778620872298343E-3</v>
      </c>
      <c r="R7" s="360">
        <f>+IF(C7&lt;&gt;0,(I7/C7-1),"-")</f>
        <v>2.1417118463904732</v>
      </c>
    </row>
    <row r="8" spans="2:18" x14ac:dyDescent="0.3">
      <c r="B8" s="548" t="s">
        <v>298</v>
      </c>
      <c r="C8" s="358">
        <v>922.92474997999761</v>
      </c>
      <c r="D8" s="358">
        <v>33.486656789999998</v>
      </c>
      <c r="E8" s="358">
        <v>4.9781335500000008</v>
      </c>
      <c r="F8" s="358">
        <v>5.6674330099999999</v>
      </c>
      <c r="G8" s="358">
        <v>0</v>
      </c>
      <c r="H8" s="358">
        <v>967.05697332999762</v>
      </c>
      <c r="I8" s="359">
        <v>666.5382236700035</v>
      </c>
      <c r="J8" s="358">
        <v>35.08876369</v>
      </c>
      <c r="K8" s="358">
        <v>16.497347600000005</v>
      </c>
      <c r="L8" s="358">
        <v>0.65560306000000002</v>
      </c>
      <c r="M8" s="358">
        <v>0</v>
      </c>
      <c r="N8" s="358">
        <v>0</v>
      </c>
      <c r="O8" s="358">
        <v>0</v>
      </c>
      <c r="P8" s="358">
        <v>718.77993802000344</v>
      </c>
      <c r="Q8" s="360">
        <f t="shared" ref="Q8:Q23" si="0">+I8/$I$23</f>
        <v>7.6165696062355454E-3</v>
      </c>
      <c r="R8" s="360">
        <f t="shared" ref="R8:R23" si="1">+IF(C8&lt;&gt;0,(I8/C8-1),"-")</f>
        <v>-0.2777978663109324</v>
      </c>
    </row>
    <row r="9" spans="2:18" x14ac:dyDescent="0.3">
      <c r="B9" s="548" t="s">
        <v>291</v>
      </c>
      <c r="C9" s="358">
        <v>41.148237739999999</v>
      </c>
      <c r="D9" s="358">
        <v>10.147028089999999</v>
      </c>
      <c r="E9" s="358">
        <v>0</v>
      </c>
      <c r="F9" s="358">
        <v>0</v>
      </c>
      <c r="G9" s="358">
        <v>0</v>
      </c>
      <c r="H9" s="358">
        <v>51.295265830000005</v>
      </c>
      <c r="I9" s="359">
        <v>129.84221874000002</v>
      </c>
      <c r="J9" s="358">
        <v>32.44644048</v>
      </c>
      <c r="K9" s="358">
        <v>0</v>
      </c>
      <c r="L9" s="358">
        <v>0</v>
      </c>
      <c r="M9" s="358">
        <v>0</v>
      </c>
      <c r="N9" s="358">
        <v>0</v>
      </c>
      <c r="O9" s="358">
        <v>0</v>
      </c>
      <c r="P9" s="358">
        <v>162.28865921999997</v>
      </c>
      <c r="Q9" s="360">
        <f t="shared" si="0"/>
        <v>1.4837143043590732E-3</v>
      </c>
      <c r="R9" s="360">
        <f t="shared" si="1"/>
        <v>2.1554745931143739</v>
      </c>
    </row>
    <row r="10" spans="2:18" x14ac:dyDescent="0.3">
      <c r="B10" s="548" t="s">
        <v>203</v>
      </c>
      <c r="C10" s="358">
        <v>4675.8059660599993</v>
      </c>
      <c r="D10" s="358">
        <v>711.66606752999996</v>
      </c>
      <c r="E10" s="358">
        <v>21.401866479999992</v>
      </c>
      <c r="F10" s="358">
        <v>12.400125459999996</v>
      </c>
      <c r="G10" s="358">
        <v>0</v>
      </c>
      <c r="H10" s="358">
        <v>5421.2740255299996</v>
      </c>
      <c r="I10" s="359">
        <v>6516.7939487499943</v>
      </c>
      <c r="J10" s="358">
        <v>1302.7686003700005</v>
      </c>
      <c r="K10" s="358">
        <v>28.235049409999995</v>
      </c>
      <c r="L10" s="358">
        <v>4.5387829000000002</v>
      </c>
      <c r="M10" s="358">
        <v>8.4481188000000014</v>
      </c>
      <c r="N10" s="358">
        <v>0</v>
      </c>
      <c r="O10" s="358">
        <v>0</v>
      </c>
      <c r="P10" s="358">
        <v>7860.7845002299891</v>
      </c>
      <c r="Q10" s="360">
        <f t="shared" si="0"/>
        <v>7.4467769375403489E-2</v>
      </c>
      <c r="R10" s="360">
        <f t="shared" si="1"/>
        <v>0.39372634280658092</v>
      </c>
    </row>
    <row r="11" spans="2:18" x14ac:dyDescent="0.3">
      <c r="B11" s="548" t="s">
        <v>737</v>
      </c>
      <c r="C11" s="358">
        <v>447.94010130999993</v>
      </c>
      <c r="D11" s="358">
        <v>132.36936327000001</v>
      </c>
      <c r="E11" s="358">
        <v>14.32777108</v>
      </c>
      <c r="F11" s="358">
        <v>0</v>
      </c>
      <c r="G11" s="358">
        <v>0</v>
      </c>
      <c r="H11" s="358">
        <v>594.63723565999987</v>
      </c>
      <c r="I11" s="359">
        <v>579.97508120999987</v>
      </c>
      <c r="J11" s="358">
        <v>274.58436512000003</v>
      </c>
      <c r="K11" s="358">
        <v>4.2799721900000005</v>
      </c>
      <c r="L11" s="358">
        <v>0</v>
      </c>
      <c r="M11" s="358">
        <v>0</v>
      </c>
      <c r="N11" s="358">
        <v>0</v>
      </c>
      <c r="O11" s="358">
        <v>0</v>
      </c>
      <c r="P11" s="358">
        <v>858.83941851999987</v>
      </c>
      <c r="Q11" s="360">
        <f t="shared" si="0"/>
        <v>6.6274077300405481E-3</v>
      </c>
      <c r="R11" s="360">
        <f t="shared" si="1"/>
        <v>0.29476034745240254</v>
      </c>
    </row>
    <row r="12" spans="2:18" x14ac:dyDescent="0.3">
      <c r="B12" s="548" t="s">
        <v>201</v>
      </c>
      <c r="C12" s="358">
        <v>88.728164640000003</v>
      </c>
      <c r="D12" s="358">
        <v>20.173354339999999</v>
      </c>
      <c r="E12" s="358">
        <v>0</v>
      </c>
      <c r="F12" s="358">
        <v>0</v>
      </c>
      <c r="G12" s="358">
        <v>0</v>
      </c>
      <c r="H12" s="358">
        <v>108.90151897999999</v>
      </c>
      <c r="I12" s="359">
        <v>206.82672937999996</v>
      </c>
      <c r="J12" s="358">
        <v>61.307095520000011</v>
      </c>
      <c r="K12" s="358">
        <v>0.33894215999999999</v>
      </c>
      <c r="L12" s="358">
        <v>0</v>
      </c>
      <c r="M12" s="358">
        <v>0</v>
      </c>
      <c r="N12" s="358">
        <v>0</v>
      </c>
      <c r="O12" s="358">
        <v>0</v>
      </c>
      <c r="P12" s="358">
        <v>268.47276705999991</v>
      </c>
      <c r="Q12" s="360">
        <f t="shared" si="0"/>
        <v>2.3634206183691165E-3</v>
      </c>
      <c r="R12" s="360">
        <f t="shared" si="1"/>
        <v>1.3310155261203196</v>
      </c>
    </row>
    <row r="13" spans="2:18" x14ac:dyDescent="0.3">
      <c r="B13" s="548" t="s">
        <v>738</v>
      </c>
      <c r="C13" s="358">
        <v>4432.5801642400156</v>
      </c>
      <c r="D13" s="358">
        <v>129.70576748999997</v>
      </c>
      <c r="E13" s="358">
        <v>9.9267531899999994</v>
      </c>
      <c r="F13" s="358">
        <v>14.541696369999999</v>
      </c>
      <c r="G13" s="358">
        <v>0.13884760999999998</v>
      </c>
      <c r="H13" s="358">
        <v>4586.8932289000186</v>
      </c>
      <c r="I13" s="359">
        <v>7359.8877923900309</v>
      </c>
      <c r="J13" s="358">
        <v>268.42707898000003</v>
      </c>
      <c r="K13" s="358">
        <v>9.2622869300000001</v>
      </c>
      <c r="L13" s="358">
        <v>14.251493439999994</v>
      </c>
      <c r="M13" s="358">
        <v>0</v>
      </c>
      <c r="N13" s="358">
        <v>0</v>
      </c>
      <c r="O13" s="358">
        <v>0</v>
      </c>
      <c r="P13" s="358">
        <v>7651.8286517400402</v>
      </c>
      <c r="Q13" s="360">
        <f t="shared" si="0"/>
        <v>8.4101849937679274E-2</v>
      </c>
      <c r="R13" s="360">
        <f t="shared" si="1"/>
        <v>0.66040714881282114</v>
      </c>
    </row>
    <row r="14" spans="2:18" x14ac:dyDescent="0.3">
      <c r="B14" s="548" t="s">
        <v>200</v>
      </c>
      <c r="C14" s="358">
        <v>9497.470418410061</v>
      </c>
      <c r="D14" s="358">
        <v>1686.6895572199994</v>
      </c>
      <c r="E14" s="358">
        <v>48.565498919999996</v>
      </c>
      <c r="F14" s="358">
        <v>8.6246743900000009</v>
      </c>
      <c r="G14" s="358">
        <v>4.1019898399999999</v>
      </c>
      <c r="H14" s="358">
        <v>11245.452138780078</v>
      </c>
      <c r="I14" s="359">
        <v>14277.899515229929</v>
      </c>
      <c r="J14" s="358">
        <v>2508.47944164</v>
      </c>
      <c r="K14" s="358">
        <v>30.391676059999991</v>
      </c>
      <c r="L14" s="358">
        <v>6.8302088299999992</v>
      </c>
      <c r="M14" s="358">
        <v>1.4904280299999999</v>
      </c>
      <c r="N14" s="358">
        <v>0</v>
      </c>
      <c r="O14" s="358">
        <v>0</v>
      </c>
      <c r="P14" s="358">
        <v>16825.091269789958</v>
      </c>
      <c r="Q14" s="360">
        <f t="shared" si="0"/>
        <v>0.16315435728473071</v>
      </c>
      <c r="R14" s="360">
        <f t="shared" si="1"/>
        <v>0.50333708726835313</v>
      </c>
    </row>
    <row r="15" spans="2:18" x14ac:dyDescent="0.3">
      <c r="B15" s="548" t="s">
        <v>271</v>
      </c>
      <c r="C15" s="358">
        <v>19789.515345439901</v>
      </c>
      <c r="D15" s="358">
        <v>1179.9305506399971</v>
      </c>
      <c r="E15" s="358">
        <v>93.644910540000041</v>
      </c>
      <c r="F15" s="358">
        <v>40.710374320000007</v>
      </c>
      <c r="G15" s="358">
        <v>11.020752480000001</v>
      </c>
      <c r="H15" s="358">
        <v>21114.821933419891</v>
      </c>
      <c r="I15" s="359">
        <v>32639.197623159871</v>
      </c>
      <c r="J15" s="358">
        <v>921.02691030999904</v>
      </c>
      <c r="K15" s="358">
        <v>85.645677520000007</v>
      </c>
      <c r="L15" s="358">
        <v>19.151575560000005</v>
      </c>
      <c r="M15" s="358">
        <v>14.260745649999999</v>
      </c>
      <c r="N15" s="358">
        <v>0.19475528</v>
      </c>
      <c r="O15" s="358">
        <v>3.1436199999999997E-3</v>
      </c>
      <c r="P15" s="358">
        <v>33679.480431099888</v>
      </c>
      <c r="Q15" s="360">
        <f t="shared" si="0"/>
        <v>0.37296993894764796</v>
      </c>
      <c r="R15" s="360">
        <f t="shared" si="1"/>
        <v>0.64931768431008718</v>
      </c>
    </row>
    <row r="16" spans="2:18" x14ac:dyDescent="0.3">
      <c r="B16" s="548" t="s">
        <v>199</v>
      </c>
      <c r="C16" s="358">
        <v>9277.1199014300582</v>
      </c>
      <c r="D16" s="358">
        <v>53.014260380000024</v>
      </c>
      <c r="E16" s="358">
        <v>147.66622213999997</v>
      </c>
      <c r="F16" s="358">
        <v>68.095967299999927</v>
      </c>
      <c r="G16" s="358">
        <v>0.32220031999999993</v>
      </c>
      <c r="H16" s="358">
        <v>9546.2185515700348</v>
      </c>
      <c r="I16" s="359">
        <v>13424.828713649742</v>
      </c>
      <c r="J16" s="358">
        <v>138.43183244999992</v>
      </c>
      <c r="K16" s="358">
        <v>98.617656379999957</v>
      </c>
      <c r="L16" s="358">
        <v>59.254110750000031</v>
      </c>
      <c r="M16" s="358">
        <v>0.10070792999999999</v>
      </c>
      <c r="N16" s="358">
        <v>0</v>
      </c>
      <c r="O16" s="358">
        <v>0</v>
      </c>
      <c r="P16" s="358">
        <v>13721.233021159702</v>
      </c>
      <c r="Q16" s="360">
        <f t="shared" si="0"/>
        <v>0.15340626946538988</v>
      </c>
      <c r="R16" s="360">
        <f t="shared" si="1"/>
        <v>0.4470901374876397</v>
      </c>
    </row>
    <row r="17" spans="2:18" x14ac:dyDescent="0.3">
      <c r="B17" s="548" t="s">
        <v>256</v>
      </c>
      <c r="C17" s="358">
        <v>5709.7762987899887</v>
      </c>
      <c r="D17" s="358">
        <v>790.44336749000001</v>
      </c>
      <c r="E17" s="358">
        <v>63.463038439999991</v>
      </c>
      <c r="F17" s="358">
        <v>10.699994059999996</v>
      </c>
      <c r="G17" s="358">
        <v>6.2677190000000008E-2</v>
      </c>
      <c r="H17" s="358">
        <v>6574.4453759699873</v>
      </c>
      <c r="I17" s="359">
        <v>10000.789825329894</v>
      </c>
      <c r="J17" s="358">
        <v>1256.513160290001</v>
      </c>
      <c r="K17" s="358">
        <v>64.487709559999985</v>
      </c>
      <c r="L17" s="358">
        <v>20.987260819999999</v>
      </c>
      <c r="M17" s="358">
        <v>0.53659371</v>
      </c>
      <c r="N17" s="358">
        <v>0</v>
      </c>
      <c r="O17" s="358">
        <v>0</v>
      </c>
      <c r="P17" s="358">
        <v>11343.314549709887</v>
      </c>
      <c r="Q17" s="360">
        <f t="shared" si="0"/>
        <v>0.114279585351536</v>
      </c>
      <c r="R17" s="360">
        <f t="shared" si="1"/>
        <v>0.7515204277703933</v>
      </c>
    </row>
    <row r="18" spans="2:18" x14ac:dyDescent="0.3">
      <c r="B18" s="548" t="s">
        <v>739</v>
      </c>
      <c r="C18" s="358">
        <v>44.466730819999981</v>
      </c>
      <c r="D18" s="358">
        <v>6.9803420000000005E-2</v>
      </c>
      <c r="E18" s="358">
        <v>0</v>
      </c>
      <c r="F18" s="358">
        <v>0.12177211</v>
      </c>
      <c r="G18" s="358">
        <v>0</v>
      </c>
      <c r="H18" s="358">
        <v>44.658306349999989</v>
      </c>
      <c r="I18" s="359">
        <v>49.315726389999973</v>
      </c>
      <c r="J18" s="358">
        <v>0</v>
      </c>
      <c r="K18" s="358">
        <v>1.345025E-2</v>
      </c>
      <c r="L18" s="358">
        <v>0.68662705000000002</v>
      </c>
      <c r="M18" s="358">
        <v>0</v>
      </c>
      <c r="N18" s="358">
        <v>0</v>
      </c>
      <c r="O18" s="358">
        <v>0</v>
      </c>
      <c r="P18" s="358">
        <v>50.01580368999997</v>
      </c>
      <c r="Q18" s="360">
        <f t="shared" si="0"/>
        <v>5.6353356700735303E-4</v>
      </c>
      <c r="R18" s="360">
        <f t="shared" si="1"/>
        <v>0.10904771906053945</v>
      </c>
    </row>
    <row r="19" spans="2:18" x14ac:dyDescent="0.3">
      <c r="B19" s="548" t="s">
        <v>243</v>
      </c>
      <c r="C19" s="358">
        <v>567.21582456999977</v>
      </c>
      <c r="D19" s="358">
        <v>157.98363155999996</v>
      </c>
      <c r="E19" s="358">
        <v>3.37144661</v>
      </c>
      <c r="F19" s="358">
        <v>1.3666791299999999</v>
      </c>
      <c r="G19" s="358">
        <v>0</v>
      </c>
      <c r="H19" s="358">
        <v>729.9375818699998</v>
      </c>
      <c r="I19" s="359">
        <v>717.8527481299999</v>
      </c>
      <c r="J19" s="358">
        <v>256.79994769999996</v>
      </c>
      <c r="K19" s="358">
        <v>2.87597031</v>
      </c>
      <c r="L19" s="358">
        <v>0</v>
      </c>
      <c r="M19" s="358">
        <v>0</v>
      </c>
      <c r="N19" s="358">
        <v>0</v>
      </c>
      <c r="O19" s="358">
        <v>0</v>
      </c>
      <c r="P19" s="358">
        <v>977.52866614000004</v>
      </c>
      <c r="Q19" s="360">
        <f t="shared" si="0"/>
        <v>8.202943550716095E-3</v>
      </c>
      <c r="R19" s="360">
        <f t="shared" si="1"/>
        <v>0.26557249821828632</v>
      </c>
    </row>
    <row r="20" spans="2:18" x14ac:dyDescent="0.3">
      <c r="B20" s="548" t="s">
        <v>625</v>
      </c>
      <c r="C20" s="358">
        <v>2.4248151699999996</v>
      </c>
      <c r="D20" s="358">
        <v>0</v>
      </c>
      <c r="E20" s="358">
        <v>0</v>
      </c>
      <c r="F20" s="358">
        <v>0</v>
      </c>
      <c r="G20" s="358">
        <v>0</v>
      </c>
      <c r="H20" s="358">
        <v>2.4248151699999996</v>
      </c>
      <c r="I20" s="359">
        <v>2.22453279</v>
      </c>
      <c r="J20" s="358">
        <v>0</v>
      </c>
      <c r="K20" s="358">
        <v>0</v>
      </c>
      <c r="L20" s="358">
        <v>0</v>
      </c>
      <c r="M20" s="358">
        <v>0</v>
      </c>
      <c r="N20" s="358">
        <v>0</v>
      </c>
      <c r="O20" s="358">
        <v>0</v>
      </c>
      <c r="P20" s="358">
        <v>2.22453279</v>
      </c>
      <c r="Q20" s="360">
        <f t="shared" si="0"/>
        <v>2.5419860759218552E-5</v>
      </c>
      <c r="R20" s="360">
        <f t="shared" si="1"/>
        <v>-8.2596967586605619E-2</v>
      </c>
    </row>
    <row r="21" spans="2:18" x14ac:dyDescent="0.3">
      <c r="B21" s="548" t="s">
        <v>627</v>
      </c>
      <c r="C21" s="358">
        <v>0.76203456000000003</v>
      </c>
      <c r="D21" s="358">
        <v>0</v>
      </c>
      <c r="E21" s="358">
        <v>0</v>
      </c>
      <c r="F21" s="358">
        <v>1.499252E-2</v>
      </c>
      <c r="G21" s="358">
        <v>0</v>
      </c>
      <c r="H21" s="358">
        <v>0.77702708000000009</v>
      </c>
      <c r="I21" s="359">
        <v>1.1250951799999995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58">
        <v>0</v>
      </c>
      <c r="P21" s="358">
        <v>1.1250951799999995</v>
      </c>
      <c r="Q21" s="360">
        <f t="shared" si="0"/>
        <v>1.2856525624181929E-5</v>
      </c>
      <c r="R21" s="360">
        <f t="shared" si="1"/>
        <v>0.47643589813039378</v>
      </c>
    </row>
    <row r="22" spans="2:18" x14ac:dyDescent="0.3">
      <c r="B22" s="548" t="s">
        <v>227</v>
      </c>
      <c r="C22" s="358">
        <v>119.99653228000001</v>
      </c>
      <c r="D22" s="358">
        <v>1.4901988100000005</v>
      </c>
      <c r="E22" s="358">
        <v>1.32223063</v>
      </c>
      <c r="F22" s="358">
        <v>2.1617220800000001</v>
      </c>
      <c r="G22" s="358">
        <v>0</v>
      </c>
      <c r="H22" s="358">
        <v>124.97068380000006</v>
      </c>
      <c r="I22" s="359">
        <v>205.34613532999981</v>
      </c>
      <c r="J22" s="358">
        <v>1.7801629799999998</v>
      </c>
      <c r="K22" s="358">
        <v>2.6342066800000001</v>
      </c>
      <c r="L22" s="358">
        <v>0.47210041000000003</v>
      </c>
      <c r="M22" s="358">
        <v>0</v>
      </c>
      <c r="N22" s="358">
        <v>0</v>
      </c>
      <c r="O22" s="358">
        <v>0</v>
      </c>
      <c r="P22" s="358">
        <v>210.23260539999993</v>
      </c>
      <c r="Q22" s="360">
        <f t="shared" si="0"/>
        <v>2.3465017872504566E-3</v>
      </c>
      <c r="R22" s="360">
        <f t="shared" si="1"/>
        <v>0.71126724604711877</v>
      </c>
    </row>
    <row r="23" spans="2:18" x14ac:dyDescent="0.3">
      <c r="B23" s="549" t="s">
        <v>740</v>
      </c>
      <c r="C23" s="366">
        <v>55851.238555430406</v>
      </c>
      <c r="D23" s="366">
        <v>4952.7014789100213</v>
      </c>
      <c r="E23" s="366">
        <v>416.22718338000033</v>
      </c>
      <c r="F23" s="366">
        <v>170.87272178000032</v>
      </c>
      <c r="G23" s="366">
        <v>15.816838059999998</v>
      </c>
      <c r="H23" s="366">
        <v>61406.85677756001</v>
      </c>
      <c r="I23" s="366">
        <v>87511.604059171324</v>
      </c>
      <c r="J23" s="366">
        <v>7133.8388486300018</v>
      </c>
      <c r="K23" s="366">
        <v>364.52825963999999</v>
      </c>
      <c r="L23" s="366">
        <v>132.35673076999987</v>
      </c>
      <c r="M23" s="366">
        <v>24.836594120000004</v>
      </c>
      <c r="N23" s="366">
        <v>0.19475528</v>
      </c>
      <c r="O23" s="366">
        <v>3.1436199999999997E-3</v>
      </c>
      <c r="P23" s="366">
        <v>95167.362391229442</v>
      </c>
      <c r="Q23" s="367">
        <f t="shared" si="0"/>
        <v>1</v>
      </c>
      <c r="R23" s="367">
        <f t="shared" si="1"/>
        <v>0.56686953275564544</v>
      </c>
    </row>
    <row r="24" spans="2:18" x14ac:dyDescent="0.3">
      <c r="B24" s="1062" t="s">
        <v>755</v>
      </c>
      <c r="C24" s="1062"/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</row>
    <row r="25" spans="2:18" x14ac:dyDescent="0.3">
      <c r="B25" s="854" t="s">
        <v>756</v>
      </c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854"/>
    </row>
    <row r="26" spans="2:18" x14ac:dyDescent="0.3">
      <c r="B26" s="854" t="s">
        <v>757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</row>
    <row r="27" spans="2:18" x14ac:dyDescent="0.3">
      <c r="B27" s="854" t="s">
        <v>758</v>
      </c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</row>
    <row r="28" spans="2:18" x14ac:dyDescent="0.3">
      <c r="B28" s="854" t="s">
        <v>761</v>
      </c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</row>
    <row r="29" spans="2:18" x14ac:dyDescent="0.3">
      <c r="B29" s="846" t="s">
        <v>762</v>
      </c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556"/>
    </row>
  </sheetData>
  <mergeCells count="11">
    <mergeCell ref="B24:Q24"/>
    <mergeCell ref="B5:B6"/>
    <mergeCell ref="C5:H5"/>
    <mergeCell ref="I5:P5"/>
    <mergeCell ref="Q5:Q6"/>
    <mergeCell ref="R5:R6"/>
    <mergeCell ref="B25:Q25"/>
    <mergeCell ref="B26:Q26"/>
    <mergeCell ref="B27:Q27"/>
    <mergeCell ref="B28:Q28"/>
    <mergeCell ref="B29:Q2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7"/>
  <sheetViews>
    <sheetView zoomScaleNormal="100" workbookViewId="0"/>
  </sheetViews>
  <sheetFormatPr baseColWidth="10" defaultColWidth="11.44140625" defaultRowHeight="10.199999999999999" x14ac:dyDescent="0.2"/>
  <cols>
    <col min="1" max="1" width="3.77734375" style="557" customWidth="1"/>
    <col min="2" max="2" width="7.109375" style="557" customWidth="1"/>
    <col min="3" max="3" width="11.88671875" style="557" customWidth="1"/>
    <col min="4" max="4" width="13.109375" style="557" bestFit="1" customWidth="1"/>
    <col min="5" max="5" width="11.5546875" style="557" bestFit="1" customWidth="1"/>
    <col min="6" max="6" width="13.109375" style="557" bestFit="1" customWidth="1"/>
    <col min="7" max="7" width="13.109375" style="557" customWidth="1"/>
    <col min="8" max="9" width="11.5546875" style="557" bestFit="1" customWidth="1"/>
    <col min="10" max="10" width="11.5546875" style="557" customWidth="1"/>
    <col min="11" max="12" width="11.44140625" style="557"/>
    <col min="13" max="13" width="12.6640625" style="557" customWidth="1"/>
    <col min="14" max="16384" width="11.44140625" style="557"/>
  </cols>
  <sheetData>
    <row r="2" spans="2:13" ht="14.4" x14ac:dyDescent="0.3">
      <c r="B2" s="1070" t="s">
        <v>763</v>
      </c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</row>
    <row r="3" spans="2:13" ht="13.8" x14ac:dyDescent="0.3">
      <c r="B3" s="390" t="s">
        <v>764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</row>
    <row r="4" spans="2:13" ht="13.8" x14ac:dyDescent="0.3">
      <c r="B4" s="390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</row>
    <row r="5" spans="2:13" ht="17.25" customHeight="1" x14ac:dyDescent="0.2">
      <c r="B5" s="1071" t="s">
        <v>731</v>
      </c>
      <c r="C5" s="1072"/>
      <c r="D5" s="1077" t="s">
        <v>645</v>
      </c>
      <c r="E5" s="1078"/>
      <c r="F5" s="1079"/>
      <c r="G5" s="1077" t="s">
        <v>646</v>
      </c>
      <c r="H5" s="1078"/>
      <c r="I5" s="1079"/>
      <c r="J5" s="1080" t="s">
        <v>765</v>
      </c>
      <c r="K5" s="1080" t="s">
        <v>648</v>
      </c>
      <c r="L5" s="1080" t="s">
        <v>649</v>
      </c>
      <c r="M5" s="1080" t="s">
        <v>766</v>
      </c>
    </row>
    <row r="6" spans="2:13" ht="17.25" customHeight="1" x14ac:dyDescent="0.2">
      <c r="B6" s="1073"/>
      <c r="C6" s="1074"/>
      <c r="D6" s="1069" t="s">
        <v>767</v>
      </c>
      <c r="E6" s="1069" t="s">
        <v>768</v>
      </c>
      <c r="F6" s="1067" t="s">
        <v>653</v>
      </c>
      <c r="G6" s="1069" t="s">
        <v>767</v>
      </c>
      <c r="H6" s="1069" t="s">
        <v>768</v>
      </c>
      <c r="I6" s="1067" t="s">
        <v>653</v>
      </c>
      <c r="J6" s="1081"/>
      <c r="K6" s="1081"/>
      <c r="L6" s="1081"/>
      <c r="M6" s="1081"/>
    </row>
    <row r="7" spans="2:13" ht="17.25" customHeight="1" x14ac:dyDescent="0.2">
      <c r="B7" s="1075"/>
      <c r="C7" s="1076"/>
      <c r="D7" s="1069"/>
      <c r="E7" s="1069"/>
      <c r="F7" s="1068"/>
      <c r="G7" s="1069"/>
      <c r="H7" s="1069"/>
      <c r="I7" s="1068"/>
      <c r="J7" s="1082"/>
      <c r="K7" s="1082"/>
      <c r="L7" s="1082"/>
      <c r="M7" s="1082"/>
    </row>
    <row r="8" spans="2:13" x14ac:dyDescent="0.2">
      <c r="B8" s="1064" t="s">
        <v>306</v>
      </c>
      <c r="C8" s="1064"/>
      <c r="D8" s="559">
        <v>193175</v>
      </c>
      <c r="E8" s="559">
        <v>101968</v>
      </c>
      <c r="F8" s="559">
        <f>E8+D8</f>
        <v>295143</v>
      </c>
      <c r="G8" s="560">
        <v>151</v>
      </c>
      <c r="H8" s="560">
        <v>0</v>
      </c>
      <c r="I8" s="560">
        <f>H8+G8</f>
        <v>151</v>
      </c>
      <c r="J8" s="561">
        <v>1.8005127287903178E-3</v>
      </c>
      <c r="K8" s="562">
        <f>G8/D8-1</f>
        <v>-0.99921832535265953</v>
      </c>
      <c r="L8" s="562">
        <f>H8/E8-1</f>
        <v>-1</v>
      </c>
      <c r="M8" s="561">
        <f>I8/F8-1</f>
        <v>-0.99948838359710379</v>
      </c>
    </row>
    <row r="9" spans="2:13" x14ac:dyDescent="0.2">
      <c r="B9" s="1064" t="s">
        <v>298</v>
      </c>
      <c r="C9" s="1064"/>
      <c r="D9" s="559">
        <v>7437</v>
      </c>
      <c r="E9" s="559">
        <v>6022</v>
      </c>
      <c r="F9" s="559">
        <f t="shared" ref="F9:F19" si="0">E9+D9</f>
        <v>13459</v>
      </c>
      <c r="G9" s="560">
        <v>151</v>
      </c>
      <c r="H9" s="560">
        <v>12</v>
      </c>
      <c r="I9" s="560">
        <f t="shared" ref="I9:I19" si="1">H9+G9</f>
        <v>163</v>
      </c>
      <c r="J9" s="561">
        <v>1.943599833065045E-3</v>
      </c>
      <c r="K9" s="562">
        <f t="shared" ref="K9:M19" si="2">G9/D9-1</f>
        <v>-0.97969611402447221</v>
      </c>
      <c r="L9" s="562">
        <f t="shared" si="2"/>
        <v>-0.99800730654267689</v>
      </c>
      <c r="M9" s="561">
        <f t="shared" si="2"/>
        <v>-0.98788914481016421</v>
      </c>
    </row>
    <row r="10" spans="2:13" x14ac:dyDescent="0.2">
      <c r="B10" s="1064" t="s">
        <v>203</v>
      </c>
      <c r="C10" s="1064"/>
      <c r="D10" s="559">
        <v>14419</v>
      </c>
      <c r="E10" s="559">
        <v>1194</v>
      </c>
      <c r="F10" s="559">
        <f t="shared" si="0"/>
        <v>15613</v>
      </c>
      <c r="G10" s="560">
        <v>80</v>
      </c>
      <c r="H10" s="560">
        <v>0</v>
      </c>
      <c r="I10" s="560">
        <f t="shared" si="1"/>
        <v>80</v>
      </c>
      <c r="J10" s="561">
        <v>9.5391402849818161E-4</v>
      </c>
      <c r="K10" s="562">
        <f t="shared" si="2"/>
        <v>-0.99445176503224908</v>
      </c>
      <c r="L10" s="562">
        <f t="shared" si="2"/>
        <v>-1</v>
      </c>
      <c r="M10" s="561">
        <f t="shared" si="2"/>
        <v>-0.99487606481778001</v>
      </c>
    </row>
    <row r="11" spans="2:13" x14ac:dyDescent="0.2">
      <c r="B11" s="1064" t="s">
        <v>737</v>
      </c>
      <c r="C11" s="1064"/>
      <c r="D11" s="559">
        <v>1819</v>
      </c>
      <c r="E11" s="559">
        <v>10</v>
      </c>
      <c r="F11" s="559">
        <f t="shared" si="0"/>
        <v>1829</v>
      </c>
      <c r="G11" s="560">
        <v>43</v>
      </c>
      <c r="H11" s="560">
        <v>0</v>
      </c>
      <c r="I11" s="560">
        <f t="shared" si="1"/>
        <v>43</v>
      </c>
      <c r="J11" s="561">
        <v>5.1272879031777265E-4</v>
      </c>
      <c r="K11" s="562">
        <f t="shared" si="2"/>
        <v>-0.97636063771302917</v>
      </c>
      <c r="L11" s="562">
        <f t="shared" si="2"/>
        <v>-1</v>
      </c>
      <c r="M11" s="561">
        <f t="shared" si="2"/>
        <v>-0.97648988518316016</v>
      </c>
    </row>
    <row r="12" spans="2:13" x14ac:dyDescent="0.2">
      <c r="B12" s="1064" t="s">
        <v>201</v>
      </c>
      <c r="C12" s="1064"/>
      <c r="D12" s="559">
        <v>7851</v>
      </c>
      <c r="E12" s="559">
        <v>21</v>
      </c>
      <c r="F12" s="559">
        <f t="shared" si="0"/>
        <v>7872</v>
      </c>
      <c r="G12" s="560">
        <v>0</v>
      </c>
      <c r="H12" s="560">
        <v>0</v>
      </c>
      <c r="I12" s="560">
        <f t="shared" si="1"/>
        <v>0</v>
      </c>
      <c r="J12" s="561">
        <v>0</v>
      </c>
      <c r="K12" s="562">
        <f t="shared" si="2"/>
        <v>-1</v>
      </c>
      <c r="L12" s="562">
        <f t="shared" si="2"/>
        <v>-1</v>
      </c>
      <c r="M12" s="561">
        <f t="shared" si="2"/>
        <v>-1</v>
      </c>
    </row>
    <row r="13" spans="2:13" x14ac:dyDescent="0.2">
      <c r="B13" s="1064" t="s">
        <v>738</v>
      </c>
      <c r="C13" s="1064"/>
      <c r="D13" s="559">
        <v>97031</v>
      </c>
      <c r="E13" s="559">
        <v>5319</v>
      </c>
      <c r="F13" s="559">
        <f t="shared" si="0"/>
        <v>102350</v>
      </c>
      <c r="G13" s="560">
        <v>4618</v>
      </c>
      <c r="H13" s="560">
        <v>63</v>
      </c>
      <c r="I13" s="560">
        <f t="shared" si="1"/>
        <v>4681</v>
      </c>
      <c r="J13" s="561">
        <v>5.5815894592499853E-2</v>
      </c>
      <c r="K13" s="562">
        <f t="shared" si="2"/>
        <v>-0.95240696272325343</v>
      </c>
      <c r="L13" s="562">
        <f t="shared" si="2"/>
        <v>-0.98815566835871405</v>
      </c>
      <c r="M13" s="561">
        <f t="shared" si="2"/>
        <v>-0.95426477772349783</v>
      </c>
    </row>
    <row r="14" spans="2:13" x14ac:dyDescent="0.2">
      <c r="B14" s="1064" t="s">
        <v>256</v>
      </c>
      <c r="C14" s="1064"/>
      <c r="D14" s="559">
        <v>80953</v>
      </c>
      <c r="E14" s="559">
        <v>1370</v>
      </c>
      <c r="F14" s="559">
        <f t="shared" si="0"/>
        <v>82323</v>
      </c>
      <c r="G14" s="560">
        <v>88</v>
      </c>
      <c r="H14" s="560">
        <v>0</v>
      </c>
      <c r="I14" s="560">
        <f t="shared" si="1"/>
        <v>88</v>
      </c>
      <c r="J14" s="561">
        <v>1.0493054313479998E-3</v>
      </c>
      <c r="K14" s="562">
        <f t="shared" si="2"/>
        <v>-0.99891294948920983</v>
      </c>
      <c r="L14" s="562">
        <f t="shared" si="2"/>
        <v>-1</v>
      </c>
      <c r="M14" s="561">
        <f t="shared" si="2"/>
        <v>-0.99893103992808818</v>
      </c>
    </row>
    <row r="15" spans="2:13" x14ac:dyDescent="0.2">
      <c r="B15" s="1064" t="s">
        <v>739</v>
      </c>
      <c r="C15" s="1064"/>
      <c r="D15" s="559">
        <v>78446</v>
      </c>
      <c r="E15" s="559">
        <v>1928</v>
      </c>
      <c r="F15" s="559">
        <f t="shared" si="0"/>
        <v>80374</v>
      </c>
      <c r="G15" s="560">
        <v>947</v>
      </c>
      <c r="H15" s="560">
        <v>8</v>
      </c>
      <c r="I15" s="560">
        <f t="shared" si="1"/>
        <v>955</v>
      </c>
      <c r="J15" s="561">
        <v>1.1387348715197042E-2</v>
      </c>
      <c r="K15" s="562">
        <f t="shared" si="2"/>
        <v>-0.98792800142773374</v>
      </c>
      <c r="L15" s="562">
        <f t="shared" si="2"/>
        <v>-0.99585062240663902</v>
      </c>
      <c r="M15" s="561">
        <f t="shared" si="2"/>
        <v>-0.98811804812501558</v>
      </c>
    </row>
    <row r="16" spans="2:13" x14ac:dyDescent="0.2">
      <c r="B16" s="1064" t="s">
        <v>243</v>
      </c>
      <c r="C16" s="1064"/>
      <c r="D16" s="559">
        <v>23027</v>
      </c>
      <c r="E16" s="559">
        <v>726</v>
      </c>
      <c r="F16" s="559">
        <f t="shared" si="0"/>
        <v>23753</v>
      </c>
      <c r="G16" s="560">
        <v>8</v>
      </c>
      <c r="H16" s="560">
        <v>0</v>
      </c>
      <c r="I16" s="560">
        <f t="shared" si="1"/>
        <v>8</v>
      </c>
      <c r="J16" s="561">
        <v>9.5391402849818156E-5</v>
      </c>
      <c r="K16" s="562">
        <f t="shared" si="2"/>
        <v>-0.99965258175185656</v>
      </c>
      <c r="L16" s="562">
        <f t="shared" si="2"/>
        <v>-1</v>
      </c>
      <c r="M16" s="561">
        <f t="shared" si="2"/>
        <v>-0.99966320043783941</v>
      </c>
    </row>
    <row r="17" spans="2:13" x14ac:dyDescent="0.2">
      <c r="B17" s="1064" t="s">
        <v>625</v>
      </c>
      <c r="C17" s="1064"/>
      <c r="D17" s="559">
        <v>36407</v>
      </c>
      <c r="E17" s="559">
        <v>1241</v>
      </c>
      <c r="F17" s="559">
        <f t="shared" si="0"/>
        <v>37648</v>
      </c>
      <c r="G17" s="560">
        <v>253</v>
      </c>
      <c r="H17" s="560">
        <v>1</v>
      </c>
      <c r="I17" s="560">
        <f t="shared" si="1"/>
        <v>254</v>
      </c>
      <c r="J17" s="561">
        <v>3.0286770404817265E-3</v>
      </c>
      <c r="K17" s="562">
        <f t="shared" si="2"/>
        <v>-0.99305078693657811</v>
      </c>
      <c r="L17" s="562">
        <f t="shared" si="2"/>
        <v>-0.9991941982272361</v>
      </c>
      <c r="M17" s="561">
        <f t="shared" si="2"/>
        <v>-0.99325329366765835</v>
      </c>
    </row>
    <row r="18" spans="2:13" x14ac:dyDescent="0.2">
      <c r="B18" s="1064" t="s">
        <v>227</v>
      </c>
      <c r="C18" s="1064"/>
      <c r="D18" s="559">
        <v>142213</v>
      </c>
      <c r="E18" s="559">
        <v>8209</v>
      </c>
      <c r="F18" s="559">
        <f t="shared" si="0"/>
        <v>150422</v>
      </c>
      <c r="G18" s="560">
        <v>76309</v>
      </c>
      <c r="H18" s="560">
        <v>1133</v>
      </c>
      <c r="I18" s="560">
        <f t="shared" si="1"/>
        <v>77442</v>
      </c>
      <c r="J18" s="561">
        <v>0.92341262743695229</v>
      </c>
      <c r="K18" s="562">
        <f t="shared" si="2"/>
        <v>-0.46341754973174043</v>
      </c>
      <c r="L18" s="562">
        <f t="shared" si="2"/>
        <v>-0.86198075283225728</v>
      </c>
      <c r="M18" s="561">
        <f t="shared" si="2"/>
        <v>-0.48516839292124825</v>
      </c>
    </row>
    <row r="19" spans="2:13" x14ac:dyDescent="0.2">
      <c r="B19" s="1065" t="s">
        <v>769</v>
      </c>
      <c r="C19" s="1065"/>
      <c r="D19" s="563">
        <v>682778</v>
      </c>
      <c r="E19" s="563">
        <v>128008</v>
      </c>
      <c r="F19" s="563">
        <f t="shared" si="0"/>
        <v>810786</v>
      </c>
      <c r="G19" s="563">
        <v>82648</v>
      </c>
      <c r="H19" s="563">
        <v>1217</v>
      </c>
      <c r="I19" s="563">
        <f t="shared" si="1"/>
        <v>83865</v>
      </c>
      <c r="J19" s="564">
        <v>1</v>
      </c>
      <c r="K19" s="565">
        <f t="shared" si="2"/>
        <v>-0.87895333475888204</v>
      </c>
      <c r="L19" s="565">
        <f t="shared" si="2"/>
        <v>-0.99049278170114363</v>
      </c>
      <c r="M19" s="564">
        <f t="shared" si="2"/>
        <v>-0.89656333483804607</v>
      </c>
    </row>
    <row r="20" spans="2:13" x14ac:dyDescent="0.2">
      <c r="B20" s="1066" t="s">
        <v>656</v>
      </c>
      <c r="C20" s="1066"/>
      <c r="D20" s="1066"/>
      <c r="E20" s="1066"/>
      <c r="F20" s="1066"/>
      <c r="G20" s="1066"/>
      <c r="H20" s="1066"/>
      <c r="I20" s="1066"/>
      <c r="J20" s="1066"/>
      <c r="K20" s="1066"/>
      <c r="L20" s="1066"/>
      <c r="M20" s="1066"/>
    </row>
    <row r="21" spans="2:13" x14ac:dyDescent="0.2">
      <c r="B21" s="1063" t="s">
        <v>657</v>
      </c>
      <c r="C21" s="1063"/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</row>
    <row r="22" spans="2:13" x14ac:dyDescent="0.2">
      <c r="B22" s="1063" t="s">
        <v>658</v>
      </c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</row>
    <row r="23" spans="2:13" ht="15" customHeight="1" x14ac:dyDescent="0.2">
      <c r="B23" s="1038"/>
      <c r="C23" s="1038"/>
      <c r="D23" s="1038"/>
      <c r="E23" s="1038"/>
      <c r="F23" s="1038"/>
      <c r="G23" s="1038"/>
      <c r="H23" s="1038"/>
      <c r="I23" s="1038"/>
      <c r="J23" s="1038"/>
      <c r="K23" s="1038"/>
      <c r="L23" s="1038"/>
      <c r="M23" s="1038"/>
    </row>
    <row r="24" spans="2:13" x14ac:dyDescent="0.2">
      <c r="D24" s="566"/>
      <c r="E24" s="566"/>
      <c r="F24" s="566"/>
      <c r="G24" s="566"/>
      <c r="H24" s="566"/>
      <c r="I24" s="566"/>
      <c r="J24" s="566"/>
    </row>
    <row r="25" spans="2:13" x14ac:dyDescent="0.2">
      <c r="D25" s="566"/>
      <c r="E25" s="566"/>
      <c r="F25" s="566"/>
      <c r="G25" s="566"/>
      <c r="H25" s="566"/>
      <c r="I25" s="566"/>
      <c r="J25" s="566"/>
    </row>
    <row r="26" spans="2:13" x14ac:dyDescent="0.2">
      <c r="D26" s="566"/>
      <c r="E26" s="566"/>
      <c r="F26" s="566"/>
      <c r="G26" s="566"/>
      <c r="H26" s="566"/>
      <c r="I26" s="566"/>
      <c r="J26" s="566"/>
    </row>
    <row r="27" spans="2:13" x14ac:dyDescent="0.2">
      <c r="D27" s="566"/>
      <c r="E27" s="566"/>
      <c r="F27" s="566"/>
      <c r="G27" s="566"/>
      <c r="H27" s="566"/>
      <c r="I27" s="566"/>
      <c r="J27" s="566"/>
    </row>
    <row r="28" spans="2:13" x14ac:dyDescent="0.2">
      <c r="D28" s="566"/>
      <c r="E28" s="566"/>
      <c r="F28" s="566"/>
      <c r="G28" s="566"/>
      <c r="H28" s="566"/>
      <c r="I28" s="566"/>
      <c r="J28" s="566"/>
    </row>
    <row r="29" spans="2:13" x14ac:dyDescent="0.2">
      <c r="D29" s="566"/>
      <c r="E29" s="566"/>
      <c r="F29" s="566"/>
      <c r="G29" s="566"/>
      <c r="H29" s="566"/>
      <c r="I29" s="566"/>
      <c r="J29" s="566"/>
    </row>
    <row r="30" spans="2:13" x14ac:dyDescent="0.2">
      <c r="D30" s="566"/>
      <c r="E30" s="566"/>
      <c r="F30" s="566"/>
      <c r="G30" s="566"/>
      <c r="H30" s="566"/>
      <c r="I30" s="566"/>
      <c r="J30" s="566"/>
    </row>
    <row r="31" spans="2:13" x14ac:dyDescent="0.2">
      <c r="D31" s="566"/>
      <c r="E31" s="566"/>
      <c r="F31" s="566"/>
      <c r="G31" s="566"/>
      <c r="H31" s="566"/>
      <c r="I31" s="566"/>
      <c r="J31" s="566"/>
    </row>
    <row r="32" spans="2:13" x14ac:dyDescent="0.2">
      <c r="D32" s="566"/>
      <c r="E32" s="566"/>
      <c r="F32" s="566"/>
      <c r="G32" s="566"/>
      <c r="H32" s="566"/>
      <c r="I32" s="566"/>
      <c r="J32" s="566"/>
    </row>
    <row r="33" spans="4:10" x14ac:dyDescent="0.2">
      <c r="D33" s="566"/>
      <c r="E33" s="566"/>
      <c r="F33" s="566"/>
      <c r="G33" s="566"/>
      <c r="H33" s="566"/>
      <c r="I33" s="566"/>
      <c r="J33" s="566"/>
    </row>
    <row r="34" spans="4:10" x14ac:dyDescent="0.2">
      <c r="D34" s="566"/>
      <c r="E34" s="566"/>
      <c r="F34" s="566"/>
      <c r="G34" s="566"/>
      <c r="H34" s="566"/>
      <c r="I34" s="566"/>
      <c r="J34" s="566"/>
    </row>
    <row r="35" spans="4:10" x14ac:dyDescent="0.2">
      <c r="D35" s="566"/>
      <c r="E35" s="566"/>
      <c r="F35" s="566"/>
      <c r="G35" s="566"/>
      <c r="H35" s="566"/>
      <c r="I35" s="566"/>
      <c r="J35" s="566"/>
    </row>
    <row r="36" spans="4:10" x14ac:dyDescent="0.2">
      <c r="D36" s="566"/>
      <c r="E36" s="566"/>
      <c r="F36" s="566"/>
      <c r="G36" s="566"/>
      <c r="H36" s="566"/>
      <c r="I36" s="566"/>
      <c r="J36" s="566"/>
    </row>
    <row r="37" spans="4:10" x14ac:dyDescent="0.2">
      <c r="D37" s="566"/>
      <c r="E37" s="566"/>
      <c r="F37" s="566"/>
      <c r="G37" s="566"/>
      <c r="H37" s="566"/>
      <c r="I37" s="566"/>
      <c r="J37" s="566"/>
    </row>
    <row r="38" spans="4:10" x14ac:dyDescent="0.2">
      <c r="D38" s="566"/>
      <c r="E38" s="566"/>
      <c r="F38" s="566"/>
      <c r="G38" s="566"/>
      <c r="H38" s="566"/>
      <c r="I38" s="566"/>
      <c r="J38" s="566"/>
    </row>
    <row r="39" spans="4:10" x14ac:dyDescent="0.2">
      <c r="D39" s="566"/>
      <c r="E39" s="566"/>
      <c r="F39" s="566"/>
      <c r="G39" s="566"/>
      <c r="H39" s="566"/>
      <c r="I39" s="566"/>
      <c r="J39" s="566"/>
    </row>
    <row r="40" spans="4:10" x14ac:dyDescent="0.2">
      <c r="D40" s="566"/>
      <c r="E40" s="566"/>
      <c r="F40" s="566"/>
      <c r="G40" s="566"/>
      <c r="H40" s="566"/>
      <c r="I40" s="566"/>
      <c r="J40" s="566"/>
    </row>
    <row r="41" spans="4:10" x14ac:dyDescent="0.2">
      <c r="D41" s="566"/>
      <c r="E41" s="566"/>
      <c r="F41" s="566"/>
      <c r="G41" s="566"/>
      <c r="H41" s="566"/>
      <c r="I41" s="566"/>
      <c r="J41" s="566"/>
    </row>
    <row r="42" spans="4:10" x14ac:dyDescent="0.2">
      <c r="D42" s="566"/>
      <c r="E42" s="566"/>
      <c r="F42" s="566"/>
      <c r="G42" s="566"/>
      <c r="H42" s="566"/>
      <c r="I42" s="566"/>
      <c r="J42" s="566"/>
    </row>
    <row r="43" spans="4:10" x14ac:dyDescent="0.2">
      <c r="D43" s="566"/>
      <c r="E43" s="566"/>
      <c r="F43" s="566"/>
      <c r="G43" s="566"/>
      <c r="H43" s="566"/>
      <c r="I43" s="566"/>
      <c r="J43" s="566"/>
    </row>
    <row r="44" spans="4:10" x14ac:dyDescent="0.2">
      <c r="D44" s="566"/>
      <c r="E44" s="566"/>
      <c r="F44" s="566"/>
      <c r="G44" s="566"/>
      <c r="H44" s="566"/>
      <c r="I44" s="566"/>
      <c r="J44" s="566"/>
    </row>
    <row r="45" spans="4:10" x14ac:dyDescent="0.2">
      <c r="D45" s="566"/>
      <c r="E45" s="566"/>
      <c r="F45" s="566"/>
      <c r="G45" s="566"/>
      <c r="H45" s="566"/>
      <c r="I45" s="566"/>
      <c r="J45" s="566"/>
    </row>
    <row r="46" spans="4:10" x14ac:dyDescent="0.2">
      <c r="D46" s="566"/>
      <c r="E46" s="566"/>
      <c r="F46" s="566"/>
      <c r="G46" s="566"/>
      <c r="H46" s="566"/>
      <c r="I46" s="566"/>
      <c r="J46" s="566"/>
    </row>
    <row r="47" spans="4:10" x14ac:dyDescent="0.2">
      <c r="D47" s="566"/>
      <c r="E47" s="566"/>
      <c r="F47" s="566"/>
      <c r="G47" s="566"/>
      <c r="H47" s="566"/>
      <c r="I47" s="566"/>
      <c r="J47" s="566"/>
    </row>
    <row r="48" spans="4:10" x14ac:dyDescent="0.2">
      <c r="D48" s="566"/>
      <c r="E48" s="566"/>
      <c r="F48" s="566"/>
      <c r="G48" s="566"/>
      <c r="H48" s="566"/>
      <c r="I48" s="566"/>
      <c r="J48" s="566"/>
    </row>
    <row r="49" spans="4:10" x14ac:dyDescent="0.2">
      <c r="D49" s="566"/>
      <c r="E49" s="566"/>
      <c r="F49" s="566"/>
      <c r="G49" s="566"/>
      <c r="H49" s="566"/>
      <c r="I49" s="566"/>
      <c r="J49" s="566"/>
    </row>
    <row r="50" spans="4:10" x14ac:dyDescent="0.2">
      <c r="D50" s="566"/>
      <c r="E50" s="566"/>
      <c r="F50" s="566"/>
      <c r="G50" s="566"/>
      <c r="H50" s="566"/>
      <c r="I50" s="566"/>
      <c r="J50" s="566"/>
    </row>
    <row r="51" spans="4:10" x14ac:dyDescent="0.2">
      <c r="D51" s="566"/>
      <c r="E51" s="566"/>
      <c r="F51" s="566"/>
      <c r="G51" s="566"/>
      <c r="H51" s="566"/>
      <c r="I51" s="566"/>
      <c r="J51" s="566"/>
    </row>
    <row r="52" spans="4:10" x14ac:dyDescent="0.2">
      <c r="D52" s="566"/>
      <c r="E52" s="566"/>
      <c r="F52" s="566"/>
      <c r="G52" s="566"/>
      <c r="H52" s="566"/>
      <c r="I52" s="566"/>
      <c r="J52" s="566"/>
    </row>
    <row r="53" spans="4:10" x14ac:dyDescent="0.2">
      <c r="D53" s="566"/>
      <c r="E53" s="566"/>
      <c r="F53" s="566"/>
      <c r="G53" s="566"/>
      <c r="H53" s="566"/>
      <c r="I53" s="566"/>
      <c r="J53" s="566"/>
    </row>
    <row r="54" spans="4:10" x14ac:dyDescent="0.2">
      <c r="D54" s="566"/>
      <c r="E54" s="566"/>
      <c r="F54" s="566"/>
      <c r="G54" s="566"/>
      <c r="H54" s="566"/>
      <c r="I54" s="566"/>
      <c r="J54" s="566"/>
    </row>
    <row r="55" spans="4:10" x14ac:dyDescent="0.2">
      <c r="D55" s="566"/>
      <c r="E55" s="566"/>
      <c r="F55" s="566"/>
      <c r="G55" s="566"/>
      <c r="H55" s="566"/>
      <c r="I55" s="566"/>
      <c r="J55" s="566"/>
    </row>
    <row r="56" spans="4:10" x14ac:dyDescent="0.2">
      <c r="D56" s="566"/>
      <c r="E56" s="566"/>
      <c r="F56" s="566"/>
      <c r="G56" s="566"/>
      <c r="H56" s="566"/>
      <c r="I56" s="566"/>
      <c r="J56" s="566"/>
    </row>
    <row r="57" spans="4:10" x14ac:dyDescent="0.2">
      <c r="D57" s="566"/>
      <c r="E57" s="566"/>
      <c r="F57" s="566"/>
      <c r="G57" s="566"/>
      <c r="H57" s="566"/>
      <c r="I57" s="566"/>
      <c r="J57" s="566"/>
    </row>
    <row r="58" spans="4:10" x14ac:dyDescent="0.2">
      <c r="D58" s="566"/>
      <c r="E58" s="566"/>
      <c r="F58" s="566"/>
      <c r="G58" s="566"/>
      <c r="H58" s="566"/>
      <c r="I58" s="566"/>
      <c r="J58" s="566"/>
    </row>
    <row r="59" spans="4:10" x14ac:dyDescent="0.2">
      <c r="D59" s="566"/>
      <c r="E59" s="566"/>
      <c r="F59" s="566"/>
      <c r="G59" s="566"/>
      <c r="H59" s="566"/>
      <c r="I59" s="566"/>
      <c r="J59" s="566"/>
    </row>
    <row r="60" spans="4:10" x14ac:dyDescent="0.2">
      <c r="D60" s="566"/>
      <c r="E60" s="566"/>
      <c r="F60" s="566"/>
      <c r="G60" s="566"/>
      <c r="H60" s="566"/>
      <c r="I60" s="566"/>
      <c r="J60" s="566"/>
    </row>
    <row r="61" spans="4:10" x14ac:dyDescent="0.2">
      <c r="D61" s="566"/>
      <c r="E61" s="566"/>
      <c r="F61" s="566"/>
      <c r="G61" s="566"/>
      <c r="H61" s="566"/>
      <c r="I61" s="566"/>
      <c r="J61" s="566"/>
    </row>
    <row r="62" spans="4:10" x14ac:dyDescent="0.2">
      <c r="D62" s="566"/>
      <c r="E62" s="566"/>
      <c r="F62" s="566"/>
      <c r="G62" s="566"/>
      <c r="H62" s="566"/>
      <c r="I62" s="566"/>
      <c r="J62" s="566"/>
    </row>
    <row r="63" spans="4:10" x14ac:dyDescent="0.2">
      <c r="D63" s="566"/>
      <c r="E63" s="566"/>
      <c r="F63" s="566"/>
      <c r="G63" s="566"/>
      <c r="H63" s="566"/>
      <c r="I63" s="566"/>
      <c r="J63" s="566"/>
    </row>
    <row r="64" spans="4:10" x14ac:dyDescent="0.2">
      <c r="D64" s="566"/>
      <c r="E64" s="566"/>
      <c r="F64" s="566"/>
      <c r="G64" s="566"/>
      <c r="H64" s="566"/>
      <c r="I64" s="566"/>
      <c r="J64" s="566"/>
    </row>
    <row r="65" spans="4:10" x14ac:dyDescent="0.2">
      <c r="D65" s="566"/>
      <c r="E65" s="566"/>
      <c r="F65" s="566"/>
      <c r="G65" s="566"/>
      <c r="H65" s="566"/>
      <c r="I65" s="566"/>
      <c r="J65" s="566"/>
    </row>
    <row r="66" spans="4:10" x14ac:dyDescent="0.2">
      <c r="D66" s="566"/>
      <c r="E66" s="566"/>
      <c r="F66" s="566"/>
      <c r="G66" s="566"/>
      <c r="H66" s="566"/>
      <c r="I66" s="566"/>
      <c r="J66" s="566"/>
    </row>
    <row r="67" spans="4:10" x14ac:dyDescent="0.2">
      <c r="D67" s="566"/>
      <c r="E67" s="566"/>
      <c r="F67" s="566"/>
      <c r="G67" s="566"/>
      <c r="H67" s="566"/>
      <c r="I67" s="566"/>
      <c r="J67" s="566"/>
    </row>
    <row r="68" spans="4:10" x14ac:dyDescent="0.2">
      <c r="D68" s="566"/>
      <c r="E68" s="566"/>
      <c r="F68" s="566"/>
      <c r="G68" s="566"/>
      <c r="H68" s="566"/>
      <c r="I68" s="566"/>
      <c r="J68" s="566"/>
    </row>
    <row r="69" spans="4:10" x14ac:dyDescent="0.2">
      <c r="D69" s="566"/>
      <c r="E69" s="566"/>
      <c r="F69" s="566"/>
      <c r="G69" s="566"/>
      <c r="H69" s="566"/>
      <c r="I69" s="566"/>
      <c r="J69" s="566"/>
    </row>
    <row r="70" spans="4:10" x14ac:dyDescent="0.2">
      <c r="D70" s="566"/>
      <c r="E70" s="566"/>
      <c r="F70" s="566"/>
      <c r="G70" s="566"/>
      <c r="H70" s="566"/>
      <c r="I70" s="566"/>
      <c r="J70" s="566"/>
    </row>
    <row r="71" spans="4:10" x14ac:dyDescent="0.2">
      <c r="D71" s="566"/>
      <c r="E71" s="566"/>
      <c r="F71" s="566"/>
      <c r="G71" s="566"/>
      <c r="H71" s="566"/>
      <c r="I71" s="566"/>
      <c r="J71" s="566"/>
    </row>
    <row r="72" spans="4:10" x14ac:dyDescent="0.2">
      <c r="D72" s="566"/>
      <c r="E72" s="566"/>
      <c r="F72" s="566"/>
      <c r="G72" s="566"/>
      <c r="H72" s="566"/>
      <c r="I72" s="566"/>
      <c r="J72" s="566"/>
    </row>
    <row r="73" spans="4:10" x14ac:dyDescent="0.2">
      <c r="D73" s="566"/>
      <c r="E73" s="566"/>
      <c r="F73" s="566"/>
      <c r="G73" s="566"/>
      <c r="H73" s="566"/>
      <c r="I73" s="566"/>
      <c r="J73" s="566"/>
    </row>
    <row r="74" spans="4:10" x14ac:dyDescent="0.2">
      <c r="D74" s="566"/>
      <c r="E74" s="566"/>
      <c r="F74" s="566"/>
      <c r="G74" s="566"/>
      <c r="H74" s="566"/>
      <c r="I74" s="566"/>
      <c r="J74" s="566"/>
    </row>
    <row r="75" spans="4:10" x14ac:dyDescent="0.2">
      <c r="D75" s="566"/>
      <c r="E75" s="566"/>
      <c r="F75" s="566"/>
      <c r="G75" s="566"/>
      <c r="H75" s="566"/>
      <c r="I75" s="566"/>
      <c r="J75" s="566"/>
    </row>
    <row r="76" spans="4:10" x14ac:dyDescent="0.2">
      <c r="D76" s="566"/>
      <c r="E76" s="566"/>
      <c r="F76" s="566"/>
      <c r="G76" s="566"/>
      <c r="H76" s="566"/>
      <c r="I76" s="566"/>
      <c r="J76" s="566"/>
    </row>
    <row r="77" spans="4:10" x14ac:dyDescent="0.2">
      <c r="D77" s="566"/>
      <c r="E77" s="566"/>
      <c r="F77" s="566"/>
      <c r="G77" s="566"/>
      <c r="H77" s="566"/>
      <c r="I77" s="566"/>
      <c r="J77" s="566"/>
    </row>
    <row r="78" spans="4:10" x14ac:dyDescent="0.2">
      <c r="D78" s="566"/>
      <c r="E78" s="566"/>
      <c r="F78" s="566"/>
      <c r="G78" s="566"/>
      <c r="H78" s="566"/>
      <c r="I78" s="566"/>
      <c r="J78" s="566"/>
    </row>
    <row r="79" spans="4:10" x14ac:dyDescent="0.2">
      <c r="D79" s="566"/>
      <c r="E79" s="566"/>
      <c r="F79" s="566"/>
      <c r="G79" s="566"/>
      <c r="H79" s="566"/>
      <c r="I79" s="566"/>
      <c r="J79" s="566"/>
    </row>
    <row r="80" spans="4:10" x14ac:dyDescent="0.2">
      <c r="D80" s="566"/>
      <c r="E80" s="566"/>
      <c r="F80" s="566"/>
      <c r="G80" s="566"/>
      <c r="H80" s="566"/>
      <c r="I80" s="566"/>
      <c r="J80" s="566"/>
    </row>
    <row r="81" spans="4:10" x14ac:dyDescent="0.2">
      <c r="D81" s="566"/>
      <c r="E81" s="566"/>
      <c r="F81" s="566"/>
      <c r="G81" s="566"/>
      <c r="H81" s="566"/>
      <c r="I81" s="566"/>
      <c r="J81" s="566"/>
    </row>
    <row r="82" spans="4:10" x14ac:dyDescent="0.2">
      <c r="D82" s="566"/>
      <c r="E82" s="566"/>
      <c r="F82" s="566"/>
      <c r="G82" s="566"/>
      <c r="H82" s="566"/>
      <c r="I82" s="566"/>
      <c r="J82" s="566"/>
    </row>
    <row r="83" spans="4:10" x14ac:dyDescent="0.2">
      <c r="D83" s="566"/>
      <c r="E83" s="566"/>
      <c r="F83" s="566"/>
      <c r="G83" s="566"/>
      <c r="H83" s="566"/>
      <c r="I83" s="566"/>
      <c r="J83" s="566"/>
    </row>
    <row r="84" spans="4:10" x14ac:dyDescent="0.2">
      <c r="D84" s="566"/>
      <c r="E84" s="566"/>
      <c r="F84" s="566"/>
      <c r="G84" s="566"/>
      <c r="H84" s="566"/>
      <c r="I84" s="566"/>
      <c r="J84" s="566"/>
    </row>
    <row r="85" spans="4:10" x14ac:dyDescent="0.2">
      <c r="D85" s="566"/>
      <c r="E85" s="566"/>
      <c r="F85" s="566"/>
      <c r="G85" s="566"/>
      <c r="H85" s="566"/>
      <c r="I85" s="566"/>
      <c r="J85" s="566"/>
    </row>
    <row r="86" spans="4:10" x14ac:dyDescent="0.2">
      <c r="D86" s="566"/>
      <c r="E86" s="566"/>
      <c r="F86" s="566"/>
      <c r="G86" s="566"/>
      <c r="H86" s="566"/>
      <c r="I86" s="566"/>
      <c r="J86" s="566"/>
    </row>
    <row r="87" spans="4:10" x14ac:dyDescent="0.2">
      <c r="D87" s="566"/>
      <c r="E87" s="566"/>
      <c r="F87" s="566"/>
      <c r="G87" s="566"/>
      <c r="H87" s="566"/>
      <c r="I87" s="566"/>
      <c r="J87" s="566"/>
    </row>
    <row r="88" spans="4:10" x14ac:dyDescent="0.2">
      <c r="D88" s="566"/>
      <c r="E88" s="566"/>
      <c r="F88" s="566"/>
      <c r="G88" s="566"/>
      <c r="H88" s="566"/>
      <c r="I88" s="566"/>
      <c r="J88" s="566"/>
    </row>
    <row r="89" spans="4:10" x14ac:dyDescent="0.2">
      <c r="D89" s="566"/>
      <c r="E89" s="566"/>
      <c r="F89" s="566"/>
      <c r="G89" s="566"/>
      <c r="H89" s="566"/>
      <c r="I89" s="566"/>
      <c r="J89" s="566"/>
    </row>
    <row r="90" spans="4:10" x14ac:dyDescent="0.2">
      <c r="D90" s="566"/>
      <c r="E90" s="566"/>
      <c r="F90" s="566"/>
      <c r="G90" s="566"/>
      <c r="H90" s="566"/>
      <c r="I90" s="566"/>
      <c r="J90" s="566"/>
    </row>
    <row r="91" spans="4:10" x14ac:dyDescent="0.2">
      <c r="D91" s="566"/>
      <c r="E91" s="566"/>
      <c r="F91" s="566"/>
      <c r="G91" s="566"/>
      <c r="H91" s="566"/>
      <c r="I91" s="566"/>
      <c r="J91" s="566"/>
    </row>
    <row r="92" spans="4:10" x14ac:dyDescent="0.2">
      <c r="D92" s="566"/>
      <c r="E92" s="566"/>
      <c r="F92" s="566"/>
      <c r="G92" s="566"/>
      <c r="H92" s="566"/>
      <c r="I92" s="566"/>
      <c r="J92" s="566"/>
    </row>
    <row r="93" spans="4:10" x14ac:dyDescent="0.2">
      <c r="D93" s="566"/>
      <c r="E93" s="566"/>
      <c r="F93" s="566"/>
      <c r="G93" s="566"/>
      <c r="H93" s="566"/>
      <c r="I93" s="566"/>
      <c r="J93" s="566"/>
    </row>
    <row r="94" spans="4:10" x14ac:dyDescent="0.2">
      <c r="D94" s="566"/>
      <c r="E94" s="566"/>
      <c r="F94" s="566"/>
      <c r="G94" s="566"/>
      <c r="H94" s="566"/>
      <c r="I94" s="566"/>
      <c r="J94" s="566"/>
    </row>
    <row r="95" spans="4:10" x14ac:dyDescent="0.2">
      <c r="D95" s="566"/>
      <c r="E95" s="566"/>
      <c r="F95" s="566"/>
      <c r="G95" s="566"/>
      <c r="H95" s="566"/>
      <c r="I95" s="566"/>
      <c r="J95" s="566"/>
    </row>
    <row r="96" spans="4:10" x14ac:dyDescent="0.2">
      <c r="D96" s="566"/>
      <c r="E96" s="566"/>
      <c r="F96" s="566"/>
      <c r="G96" s="566"/>
      <c r="H96" s="566"/>
      <c r="I96" s="566"/>
      <c r="J96" s="566"/>
    </row>
    <row r="97" spans="4:10" x14ac:dyDescent="0.2">
      <c r="D97" s="566"/>
      <c r="E97" s="566"/>
      <c r="F97" s="566"/>
      <c r="G97" s="566"/>
      <c r="H97" s="566"/>
      <c r="I97" s="566"/>
      <c r="J97" s="566"/>
    </row>
    <row r="98" spans="4:10" x14ac:dyDescent="0.2">
      <c r="D98" s="566"/>
      <c r="E98" s="566"/>
      <c r="F98" s="566"/>
      <c r="G98" s="566"/>
      <c r="H98" s="566"/>
      <c r="I98" s="566"/>
      <c r="J98" s="566"/>
    </row>
    <row r="99" spans="4:10" x14ac:dyDescent="0.2">
      <c r="D99" s="566"/>
      <c r="E99" s="566"/>
      <c r="F99" s="566"/>
      <c r="G99" s="566"/>
      <c r="H99" s="566"/>
      <c r="I99" s="566"/>
      <c r="J99" s="566"/>
    </row>
    <row r="100" spans="4:10" x14ac:dyDescent="0.2">
      <c r="D100" s="566"/>
      <c r="E100" s="566"/>
      <c r="F100" s="566"/>
      <c r="G100" s="566"/>
      <c r="H100" s="566"/>
      <c r="I100" s="566"/>
      <c r="J100" s="566"/>
    </row>
    <row r="101" spans="4:10" x14ac:dyDescent="0.2">
      <c r="D101" s="566"/>
      <c r="E101" s="566"/>
      <c r="F101" s="566"/>
      <c r="G101" s="566"/>
      <c r="H101" s="566"/>
      <c r="I101" s="566"/>
      <c r="J101" s="566"/>
    </row>
    <row r="102" spans="4:10" x14ac:dyDescent="0.2">
      <c r="D102" s="566"/>
      <c r="E102" s="566"/>
      <c r="F102" s="566"/>
      <c r="G102" s="566"/>
      <c r="H102" s="566"/>
      <c r="I102" s="566"/>
      <c r="J102" s="566"/>
    </row>
    <row r="103" spans="4:10" x14ac:dyDescent="0.2">
      <c r="D103" s="566"/>
      <c r="E103" s="566"/>
      <c r="F103" s="566"/>
      <c r="G103" s="566"/>
      <c r="H103" s="566"/>
      <c r="I103" s="566"/>
      <c r="J103" s="566"/>
    </row>
    <row r="104" spans="4:10" x14ac:dyDescent="0.2">
      <c r="D104" s="566"/>
      <c r="E104" s="566"/>
      <c r="F104" s="566"/>
      <c r="G104" s="566"/>
      <c r="H104" s="566"/>
      <c r="I104" s="566"/>
      <c r="J104" s="566"/>
    </row>
    <row r="105" spans="4:10" x14ac:dyDescent="0.2">
      <c r="D105" s="566"/>
      <c r="E105" s="566"/>
      <c r="F105" s="566"/>
      <c r="G105" s="566"/>
      <c r="H105" s="566"/>
      <c r="I105" s="566"/>
      <c r="J105" s="566"/>
    </row>
    <row r="106" spans="4:10" x14ac:dyDescent="0.2">
      <c r="D106" s="566"/>
      <c r="E106" s="566"/>
      <c r="F106" s="566"/>
      <c r="G106" s="566"/>
      <c r="H106" s="566"/>
      <c r="I106" s="566"/>
      <c r="J106" s="566"/>
    </row>
    <row r="107" spans="4:10" x14ac:dyDescent="0.2">
      <c r="D107" s="566"/>
      <c r="E107" s="566"/>
      <c r="F107" s="566"/>
      <c r="G107" s="566"/>
      <c r="H107" s="566"/>
      <c r="I107" s="566"/>
      <c r="J107" s="566"/>
    </row>
    <row r="108" spans="4:10" x14ac:dyDescent="0.2">
      <c r="D108" s="566"/>
      <c r="E108" s="566"/>
      <c r="F108" s="566"/>
      <c r="G108" s="566"/>
      <c r="H108" s="566"/>
      <c r="I108" s="566"/>
      <c r="J108" s="566"/>
    </row>
    <row r="109" spans="4:10" x14ac:dyDescent="0.2">
      <c r="D109" s="566"/>
      <c r="E109" s="566"/>
      <c r="F109" s="566"/>
      <c r="G109" s="566"/>
      <c r="H109" s="566"/>
      <c r="I109" s="566"/>
      <c r="J109" s="566"/>
    </row>
    <row r="110" spans="4:10" x14ac:dyDescent="0.2">
      <c r="D110" s="566"/>
      <c r="E110" s="566"/>
      <c r="F110" s="566"/>
      <c r="G110" s="566"/>
      <c r="H110" s="566"/>
      <c r="I110" s="566"/>
      <c r="J110" s="566"/>
    </row>
    <row r="111" spans="4:10" x14ac:dyDescent="0.2">
      <c r="D111" s="566"/>
      <c r="E111" s="566"/>
      <c r="F111" s="566"/>
      <c r="G111" s="566"/>
      <c r="H111" s="566"/>
      <c r="I111" s="566"/>
      <c r="J111" s="566"/>
    </row>
    <row r="112" spans="4:10" x14ac:dyDescent="0.2">
      <c r="D112" s="566"/>
      <c r="E112" s="566"/>
      <c r="F112" s="566"/>
      <c r="G112" s="566"/>
      <c r="H112" s="566"/>
      <c r="I112" s="566"/>
      <c r="J112" s="566"/>
    </row>
    <row r="113" spans="4:10" x14ac:dyDescent="0.2">
      <c r="D113" s="566"/>
      <c r="E113" s="566"/>
      <c r="F113" s="566"/>
      <c r="G113" s="566"/>
      <c r="H113" s="566"/>
      <c r="I113" s="566"/>
      <c r="J113" s="566"/>
    </row>
    <row r="114" spans="4:10" x14ac:dyDescent="0.2">
      <c r="D114" s="566"/>
      <c r="E114" s="566"/>
      <c r="F114" s="566"/>
      <c r="G114" s="566"/>
      <c r="H114" s="566"/>
      <c r="I114" s="566"/>
      <c r="J114" s="566"/>
    </row>
    <row r="115" spans="4:10" x14ac:dyDescent="0.2">
      <c r="D115" s="566"/>
      <c r="E115" s="566"/>
      <c r="F115" s="566"/>
      <c r="G115" s="566"/>
      <c r="H115" s="566"/>
      <c r="I115" s="566"/>
      <c r="J115" s="566"/>
    </row>
    <row r="116" spans="4:10" x14ac:dyDescent="0.2">
      <c r="D116" s="566"/>
      <c r="E116" s="566"/>
      <c r="F116" s="566"/>
      <c r="G116" s="566"/>
      <c r="H116" s="566"/>
      <c r="I116" s="566"/>
      <c r="J116" s="566"/>
    </row>
    <row r="117" spans="4:10" x14ac:dyDescent="0.2">
      <c r="D117" s="566"/>
      <c r="E117" s="566"/>
      <c r="F117" s="566"/>
      <c r="G117" s="566"/>
      <c r="H117" s="566"/>
      <c r="I117" s="566"/>
      <c r="J117" s="566"/>
    </row>
    <row r="118" spans="4:10" x14ac:dyDescent="0.2">
      <c r="D118" s="566"/>
      <c r="E118" s="566"/>
      <c r="F118" s="566"/>
      <c r="G118" s="566"/>
      <c r="H118" s="566"/>
      <c r="I118" s="566"/>
      <c r="J118" s="566"/>
    </row>
    <row r="119" spans="4:10" x14ac:dyDescent="0.2">
      <c r="D119" s="566"/>
      <c r="E119" s="566"/>
      <c r="F119" s="566"/>
      <c r="G119" s="566"/>
      <c r="H119" s="566"/>
      <c r="I119" s="566"/>
      <c r="J119" s="566"/>
    </row>
    <row r="120" spans="4:10" x14ac:dyDescent="0.2">
      <c r="D120" s="566"/>
      <c r="E120" s="566"/>
      <c r="F120" s="566"/>
      <c r="G120" s="566"/>
      <c r="H120" s="566"/>
      <c r="I120" s="566"/>
      <c r="J120" s="566"/>
    </row>
    <row r="121" spans="4:10" x14ac:dyDescent="0.2">
      <c r="D121" s="566"/>
      <c r="E121" s="566"/>
      <c r="F121" s="566"/>
      <c r="G121" s="566"/>
      <c r="H121" s="566"/>
      <c r="I121" s="566"/>
      <c r="J121" s="566"/>
    </row>
    <row r="122" spans="4:10" x14ac:dyDescent="0.2">
      <c r="D122" s="566"/>
      <c r="E122" s="566"/>
      <c r="F122" s="566"/>
      <c r="G122" s="566"/>
      <c r="H122" s="566"/>
      <c r="I122" s="566"/>
      <c r="J122" s="566"/>
    </row>
    <row r="123" spans="4:10" x14ac:dyDescent="0.2">
      <c r="D123" s="566"/>
      <c r="E123" s="566"/>
      <c r="F123" s="566"/>
      <c r="G123" s="566"/>
      <c r="H123" s="566"/>
      <c r="I123" s="566"/>
      <c r="J123" s="566"/>
    </row>
    <row r="124" spans="4:10" x14ac:dyDescent="0.2">
      <c r="D124" s="566"/>
      <c r="E124" s="566"/>
      <c r="F124" s="566"/>
      <c r="G124" s="566"/>
      <c r="H124" s="566"/>
      <c r="I124" s="566"/>
      <c r="J124" s="566"/>
    </row>
    <row r="125" spans="4:10" x14ac:dyDescent="0.2">
      <c r="D125" s="566"/>
      <c r="E125" s="566"/>
      <c r="F125" s="566"/>
      <c r="G125" s="566"/>
      <c r="H125" s="566"/>
      <c r="I125" s="566"/>
      <c r="J125" s="566"/>
    </row>
    <row r="126" spans="4:10" x14ac:dyDescent="0.2">
      <c r="D126" s="566"/>
      <c r="E126" s="566"/>
      <c r="F126" s="566"/>
      <c r="G126" s="566"/>
      <c r="H126" s="566"/>
      <c r="I126" s="566"/>
      <c r="J126" s="566"/>
    </row>
    <row r="127" spans="4:10" x14ac:dyDescent="0.2">
      <c r="D127" s="566"/>
      <c r="E127" s="566"/>
      <c r="F127" s="566"/>
      <c r="G127" s="566"/>
      <c r="H127" s="566"/>
      <c r="I127" s="566"/>
      <c r="J127" s="566"/>
    </row>
    <row r="128" spans="4:10" x14ac:dyDescent="0.2">
      <c r="D128" s="566"/>
      <c r="E128" s="566"/>
      <c r="F128" s="566"/>
      <c r="G128" s="566"/>
      <c r="H128" s="566"/>
      <c r="I128" s="566"/>
      <c r="J128" s="566"/>
    </row>
    <row r="129" spans="4:10" x14ac:dyDescent="0.2">
      <c r="D129" s="566"/>
      <c r="E129" s="566"/>
      <c r="F129" s="566"/>
      <c r="G129" s="566"/>
      <c r="H129" s="566"/>
      <c r="I129" s="566"/>
      <c r="J129" s="566"/>
    </row>
    <row r="130" spans="4:10" x14ac:dyDescent="0.2">
      <c r="D130" s="566"/>
      <c r="E130" s="566"/>
      <c r="F130" s="566"/>
      <c r="G130" s="566"/>
      <c r="H130" s="566"/>
      <c r="I130" s="566"/>
      <c r="J130" s="566"/>
    </row>
    <row r="131" spans="4:10" x14ac:dyDescent="0.2">
      <c r="D131" s="566"/>
      <c r="E131" s="566"/>
      <c r="F131" s="566"/>
      <c r="G131" s="566"/>
      <c r="H131" s="566"/>
      <c r="I131" s="566"/>
      <c r="J131" s="566"/>
    </row>
    <row r="132" spans="4:10" x14ac:dyDescent="0.2">
      <c r="D132" s="566"/>
      <c r="E132" s="566"/>
      <c r="F132" s="566"/>
      <c r="G132" s="566"/>
      <c r="H132" s="566"/>
      <c r="I132" s="566"/>
      <c r="J132" s="566"/>
    </row>
    <row r="133" spans="4:10" x14ac:dyDescent="0.2">
      <c r="D133" s="566"/>
      <c r="E133" s="566"/>
      <c r="F133" s="566"/>
      <c r="G133" s="566"/>
      <c r="H133" s="566"/>
      <c r="I133" s="566"/>
      <c r="J133" s="566"/>
    </row>
    <row r="134" spans="4:10" x14ac:dyDescent="0.2">
      <c r="D134" s="566"/>
      <c r="E134" s="566"/>
      <c r="F134" s="566"/>
      <c r="G134" s="566"/>
      <c r="H134" s="566"/>
      <c r="I134" s="566"/>
      <c r="J134" s="566"/>
    </row>
    <row r="135" spans="4:10" x14ac:dyDescent="0.2">
      <c r="D135" s="566"/>
      <c r="E135" s="566"/>
      <c r="F135" s="566"/>
      <c r="G135" s="566"/>
      <c r="H135" s="566"/>
      <c r="I135" s="566"/>
      <c r="J135" s="566"/>
    </row>
    <row r="136" spans="4:10" x14ac:dyDescent="0.2">
      <c r="D136" s="566"/>
      <c r="E136" s="566"/>
      <c r="F136" s="566"/>
      <c r="G136" s="566"/>
      <c r="H136" s="566"/>
      <c r="I136" s="566"/>
      <c r="J136" s="566"/>
    </row>
    <row r="137" spans="4:10" x14ac:dyDescent="0.2">
      <c r="D137" s="566"/>
      <c r="E137" s="566"/>
      <c r="F137" s="566"/>
      <c r="G137" s="566"/>
      <c r="H137" s="566"/>
      <c r="I137" s="566"/>
      <c r="J137" s="566"/>
    </row>
    <row r="138" spans="4:10" x14ac:dyDescent="0.2">
      <c r="D138" s="566"/>
      <c r="E138" s="566"/>
      <c r="F138" s="566"/>
      <c r="G138" s="566"/>
      <c r="H138" s="566"/>
      <c r="I138" s="566"/>
      <c r="J138" s="566"/>
    </row>
    <row r="139" spans="4:10" x14ac:dyDescent="0.2">
      <c r="D139" s="566"/>
      <c r="E139" s="566"/>
      <c r="F139" s="566"/>
      <c r="G139" s="566"/>
      <c r="H139" s="566"/>
      <c r="I139" s="566"/>
      <c r="J139" s="566"/>
    </row>
    <row r="140" spans="4:10" x14ac:dyDescent="0.2">
      <c r="D140" s="566"/>
      <c r="E140" s="566"/>
      <c r="F140" s="566"/>
      <c r="G140" s="566"/>
      <c r="H140" s="566"/>
      <c r="I140" s="566"/>
      <c r="J140" s="566"/>
    </row>
    <row r="141" spans="4:10" x14ac:dyDescent="0.2">
      <c r="D141" s="566"/>
      <c r="E141" s="566"/>
      <c r="F141" s="566"/>
      <c r="G141" s="566"/>
      <c r="H141" s="566"/>
      <c r="I141" s="566"/>
      <c r="J141" s="566"/>
    </row>
    <row r="142" spans="4:10" x14ac:dyDescent="0.2">
      <c r="D142" s="566"/>
      <c r="E142" s="566"/>
      <c r="F142" s="566"/>
      <c r="G142" s="566"/>
      <c r="H142" s="566"/>
      <c r="I142" s="566"/>
      <c r="J142" s="566"/>
    </row>
    <row r="143" spans="4:10" x14ac:dyDescent="0.2">
      <c r="D143" s="566"/>
      <c r="E143" s="566"/>
      <c r="F143" s="566"/>
      <c r="G143" s="566"/>
      <c r="H143" s="566"/>
      <c r="I143" s="566"/>
      <c r="J143" s="566"/>
    </row>
    <row r="144" spans="4:10" x14ac:dyDescent="0.2">
      <c r="D144" s="566"/>
      <c r="E144" s="566"/>
      <c r="F144" s="566"/>
      <c r="G144" s="566"/>
      <c r="H144" s="566"/>
      <c r="I144" s="566"/>
      <c r="J144" s="566"/>
    </row>
    <row r="145" spans="4:10" x14ac:dyDescent="0.2">
      <c r="D145" s="566"/>
      <c r="E145" s="566"/>
      <c r="F145" s="566"/>
      <c r="G145" s="566"/>
      <c r="H145" s="566"/>
      <c r="I145" s="566"/>
      <c r="J145" s="566"/>
    </row>
    <row r="146" spans="4:10" x14ac:dyDescent="0.2">
      <c r="D146" s="566"/>
      <c r="E146" s="566"/>
      <c r="F146" s="566"/>
      <c r="G146" s="566"/>
      <c r="H146" s="566"/>
      <c r="I146" s="566"/>
      <c r="J146" s="566"/>
    </row>
    <row r="147" spans="4:10" x14ac:dyDescent="0.2">
      <c r="D147" s="566"/>
      <c r="E147" s="566"/>
      <c r="F147" s="566"/>
      <c r="G147" s="566"/>
      <c r="H147" s="566"/>
      <c r="I147" s="566"/>
      <c r="J147" s="566"/>
    </row>
    <row r="148" spans="4:10" x14ac:dyDescent="0.2">
      <c r="D148" s="566"/>
      <c r="E148" s="566"/>
      <c r="F148" s="566"/>
      <c r="G148" s="566"/>
      <c r="H148" s="566"/>
      <c r="I148" s="566"/>
      <c r="J148" s="566"/>
    </row>
    <row r="149" spans="4:10" x14ac:dyDescent="0.2">
      <c r="D149" s="566"/>
      <c r="E149" s="566"/>
      <c r="F149" s="566"/>
      <c r="G149" s="566"/>
      <c r="H149" s="566"/>
      <c r="I149" s="566"/>
      <c r="J149" s="566"/>
    </row>
    <row r="150" spans="4:10" x14ac:dyDescent="0.2">
      <c r="D150" s="566"/>
      <c r="E150" s="566"/>
      <c r="F150" s="566"/>
      <c r="G150" s="566"/>
      <c r="H150" s="566"/>
      <c r="I150" s="566"/>
      <c r="J150" s="566"/>
    </row>
    <row r="151" spans="4:10" x14ac:dyDescent="0.2">
      <c r="D151" s="566"/>
      <c r="E151" s="566"/>
      <c r="F151" s="566"/>
      <c r="G151" s="566"/>
      <c r="H151" s="566"/>
      <c r="I151" s="566"/>
      <c r="J151" s="566"/>
    </row>
    <row r="152" spans="4:10" x14ac:dyDescent="0.2">
      <c r="D152" s="566"/>
      <c r="E152" s="566"/>
      <c r="F152" s="566"/>
      <c r="G152" s="566"/>
      <c r="H152" s="566"/>
      <c r="I152" s="566"/>
      <c r="J152" s="566"/>
    </row>
    <row r="153" spans="4:10" x14ac:dyDescent="0.2">
      <c r="D153" s="566"/>
      <c r="E153" s="566"/>
      <c r="F153" s="566"/>
      <c r="G153" s="566"/>
      <c r="H153" s="566"/>
      <c r="I153" s="566"/>
      <c r="J153" s="566"/>
    </row>
    <row r="154" spans="4:10" x14ac:dyDescent="0.2">
      <c r="D154" s="566"/>
      <c r="E154" s="566"/>
      <c r="F154" s="566"/>
      <c r="G154" s="566"/>
      <c r="H154" s="566"/>
      <c r="I154" s="566"/>
      <c r="J154" s="566"/>
    </row>
    <row r="155" spans="4:10" x14ac:dyDescent="0.2">
      <c r="D155" s="566"/>
      <c r="E155" s="566"/>
      <c r="F155" s="566"/>
      <c r="G155" s="566"/>
      <c r="H155" s="566"/>
      <c r="I155" s="566"/>
      <c r="J155" s="566"/>
    </row>
    <row r="156" spans="4:10" x14ac:dyDescent="0.2">
      <c r="D156" s="566"/>
      <c r="E156" s="566"/>
      <c r="F156" s="566"/>
      <c r="G156" s="566"/>
      <c r="H156" s="566"/>
      <c r="I156" s="566"/>
      <c r="J156" s="566"/>
    </row>
    <row r="157" spans="4:10" x14ac:dyDescent="0.2">
      <c r="D157" s="566"/>
      <c r="E157" s="566"/>
      <c r="F157" s="566"/>
      <c r="G157" s="566"/>
      <c r="H157" s="566"/>
      <c r="I157" s="566"/>
      <c r="J157" s="566"/>
    </row>
    <row r="158" spans="4:10" x14ac:dyDescent="0.2">
      <c r="D158" s="566"/>
      <c r="E158" s="566"/>
      <c r="F158" s="566"/>
      <c r="G158" s="566"/>
      <c r="H158" s="566"/>
      <c r="I158" s="566"/>
      <c r="J158" s="566"/>
    </row>
    <row r="159" spans="4:10" x14ac:dyDescent="0.2">
      <c r="D159" s="566"/>
      <c r="E159" s="566"/>
      <c r="F159" s="566"/>
      <c r="G159" s="566"/>
      <c r="H159" s="566"/>
      <c r="I159" s="566"/>
      <c r="J159" s="566"/>
    </row>
    <row r="160" spans="4:10" x14ac:dyDescent="0.2">
      <c r="D160" s="566"/>
      <c r="E160" s="566"/>
      <c r="F160" s="566"/>
      <c r="G160" s="566"/>
      <c r="H160" s="566"/>
      <c r="I160" s="566"/>
      <c r="J160" s="566"/>
    </row>
    <row r="161" spans="4:10" x14ac:dyDescent="0.2">
      <c r="D161" s="566"/>
      <c r="E161" s="566"/>
      <c r="F161" s="566"/>
      <c r="G161" s="566"/>
      <c r="H161" s="566"/>
      <c r="I161" s="566"/>
      <c r="J161" s="566"/>
    </row>
    <row r="162" spans="4:10" x14ac:dyDescent="0.2">
      <c r="D162" s="566"/>
      <c r="E162" s="566"/>
      <c r="F162" s="566"/>
      <c r="G162" s="566"/>
      <c r="H162" s="566"/>
      <c r="I162" s="566"/>
      <c r="J162" s="566"/>
    </row>
    <row r="163" spans="4:10" x14ac:dyDescent="0.2">
      <c r="D163" s="566"/>
      <c r="E163" s="566"/>
      <c r="F163" s="566"/>
      <c r="G163" s="566"/>
      <c r="H163" s="566"/>
      <c r="I163" s="566"/>
      <c r="J163" s="566"/>
    </row>
    <row r="164" spans="4:10" x14ac:dyDescent="0.2">
      <c r="D164" s="566"/>
      <c r="E164" s="566"/>
      <c r="F164" s="566"/>
      <c r="G164" s="566"/>
      <c r="H164" s="566"/>
      <c r="I164" s="566"/>
      <c r="J164" s="566"/>
    </row>
    <row r="165" spans="4:10" x14ac:dyDescent="0.2">
      <c r="D165" s="566"/>
      <c r="E165" s="566"/>
      <c r="F165" s="566"/>
      <c r="G165" s="566"/>
      <c r="H165" s="566"/>
      <c r="I165" s="566"/>
      <c r="J165" s="566"/>
    </row>
    <row r="166" spans="4:10" x14ac:dyDescent="0.2">
      <c r="D166" s="566"/>
      <c r="E166" s="566"/>
      <c r="F166" s="566"/>
      <c r="G166" s="566"/>
      <c r="H166" s="566"/>
      <c r="I166" s="566"/>
      <c r="J166" s="566"/>
    </row>
    <row r="167" spans="4:10" x14ac:dyDescent="0.2">
      <c r="D167" s="566"/>
      <c r="E167" s="566"/>
      <c r="F167" s="566"/>
      <c r="G167" s="566"/>
      <c r="H167" s="566"/>
      <c r="I167" s="566"/>
      <c r="J167" s="566"/>
    </row>
    <row r="168" spans="4:10" x14ac:dyDescent="0.2">
      <c r="D168" s="566"/>
      <c r="E168" s="566"/>
      <c r="F168" s="566"/>
      <c r="G168" s="566"/>
      <c r="H168" s="566"/>
      <c r="I168" s="566"/>
      <c r="J168" s="566"/>
    </row>
    <row r="169" spans="4:10" x14ac:dyDescent="0.2">
      <c r="D169" s="566"/>
      <c r="E169" s="566"/>
      <c r="F169" s="566"/>
      <c r="G169" s="566"/>
      <c r="H169" s="566"/>
      <c r="I169" s="566"/>
      <c r="J169" s="566"/>
    </row>
    <row r="170" spans="4:10" x14ac:dyDescent="0.2">
      <c r="D170" s="566"/>
      <c r="E170" s="566"/>
      <c r="F170" s="566"/>
      <c r="G170" s="566"/>
      <c r="H170" s="566"/>
      <c r="I170" s="566"/>
      <c r="J170" s="566"/>
    </row>
    <row r="171" spans="4:10" x14ac:dyDescent="0.2">
      <c r="D171" s="566"/>
      <c r="E171" s="566"/>
      <c r="F171" s="566"/>
      <c r="G171" s="566"/>
      <c r="H171" s="566"/>
      <c r="I171" s="566"/>
      <c r="J171" s="566"/>
    </row>
    <row r="172" spans="4:10" x14ac:dyDescent="0.2">
      <c r="D172" s="566"/>
      <c r="E172" s="566"/>
      <c r="F172" s="566"/>
      <c r="G172" s="566"/>
      <c r="H172" s="566"/>
      <c r="I172" s="566"/>
      <c r="J172" s="566"/>
    </row>
    <row r="173" spans="4:10" x14ac:dyDescent="0.2">
      <c r="D173" s="566"/>
      <c r="E173" s="566"/>
      <c r="F173" s="566"/>
      <c r="G173" s="566"/>
      <c r="H173" s="566"/>
      <c r="I173" s="566"/>
      <c r="J173" s="566"/>
    </row>
    <row r="174" spans="4:10" x14ac:dyDescent="0.2">
      <c r="D174" s="566"/>
      <c r="E174" s="566"/>
      <c r="F174" s="566"/>
      <c r="G174" s="566"/>
      <c r="H174" s="566"/>
      <c r="I174" s="566"/>
      <c r="J174" s="566"/>
    </row>
    <row r="175" spans="4:10" x14ac:dyDescent="0.2">
      <c r="D175" s="566"/>
      <c r="E175" s="566"/>
      <c r="F175" s="566"/>
      <c r="G175" s="566"/>
      <c r="H175" s="566"/>
      <c r="I175" s="566"/>
      <c r="J175" s="566"/>
    </row>
    <row r="176" spans="4:10" x14ac:dyDescent="0.2">
      <c r="D176" s="566"/>
      <c r="E176" s="566"/>
      <c r="F176" s="566"/>
      <c r="G176" s="566"/>
      <c r="H176" s="566"/>
      <c r="I176" s="566"/>
      <c r="J176" s="566"/>
    </row>
    <row r="177" spans="4:10" x14ac:dyDescent="0.2">
      <c r="D177" s="566"/>
      <c r="E177" s="566"/>
      <c r="F177" s="566"/>
      <c r="G177" s="566"/>
      <c r="H177" s="566"/>
      <c r="I177" s="566"/>
      <c r="J177" s="566"/>
    </row>
    <row r="178" spans="4:10" x14ac:dyDescent="0.2">
      <c r="D178" s="566"/>
      <c r="E178" s="566"/>
      <c r="F178" s="566"/>
      <c r="G178" s="566"/>
      <c r="H178" s="566"/>
      <c r="I178" s="566"/>
      <c r="J178" s="566"/>
    </row>
    <row r="179" spans="4:10" x14ac:dyDescent="0.2">
      <c r="D179" s="566"/>
      <c r="E179" s="566"/>
      <c r="F179" s="566"/>
      <c r="G179" s="566"/>
      <c r="H179" s="566"/>
      <c r="I179" s="566"/>
      <c r="J179" s="566"/>
    </row>
    <row r="180" spans="4:10" x14ac:dyDescent="0.2">
      <c r="D180" s="566"/>
      <c r="E180" s="566"/>
      <c r="F180" s="566"/>
      <c r="G180" s="566"/>
      <c r="H180" s="566"/>
      <c r="I180" s="566"/>
      <c r="J180" s="566"/>
    </row>
    <row r="181" spans="4:10" x14ac:dyDescent="0.2">
      <c r="D181" s="566"/>
      <c r="E181" s="566"/>
      <c r="F181" s="566"/>
      <c r="G181" s="566"/>
      <c r="H181" s="566"/>
      <c r="I181" s="566"/>
      <c r="J181" s="566"/>
    </row>
    <row r="182" spans="4:10" x14ac:dyDescent="0.2">
      <c r="D182" s="566"/>
      <c r="E182" s="566"/>
      <c r="F182" s="566"/>
      <c r="G182" s="566"/>
      <c r="H182" s="566"/>
      <c r="I182" s="566"/>
      <c r="J182" s="566"/>
    </row>
    <row r="183" spans="4:10" x14ac:dyDescent="0.2">
      <c r="D183" s="566"/>
      <c r="E183" s="566"/>
      <c r="F183" s="566"/>
      <c r="G183" s="566"/>
      <c r="H183" s="566"/>
      <c r="I183" s="566"/>
      <c r="J183" s="566"/>
    </row>
    <row r="184" spans="4:10" x14ac:dyDescent="0.2">
      <c r="D184" s="566"/>
      <c r="E184" s="566"/>
      <c r="F184" s="566"/>
      <c r="G184" s="566"/>
      <c r="H184" s="566"/>
      <c r="I184" s="566"/>
      <c r="J184" s="566"/>
    </row>
    <row r="185" spans="4:10" x14ac:dyDescent="0.2">
      <c r="D185" s="566"/>
      <c r="E185" s="566"/>
      <c r="F185" s="566"/>
      <c r="G185" s="566"/>
      <c r="H185" s="566"/>
      <c r="I185" s="566"/>
      <c r="J185" s="566"/>
    </row>
    <row r="186" spans="4:10" x14ac:dyDescent="0.2">
      <c r="D186" s="566"/>
      <c r="E186" s="566"/>
      <c r="F186" s="566"/>
      <c r="G186" s="566"/>
      <c r="H186" s="566"/>
      <c r="I186" s="566"/>
      <c r="J186" s="566"/>
    </row>
    <row r="187" spans="4:10" x14ac:dyDescent="0.2">
      <c r="D187" s="566"/>
      <c r="E187" s="566"/>
      <c r="F187" s="566"/>
      <c r="G187" s="566"/>
      <c r="H187" s="566"/>
      <c r="I187" s="566"/>
      <c r="J187" s="566"/>
    </row>
    <row r="188" spans="4:10" x14ac:dyDescent="0.2">
      <c r="D188" s="566"/>
      <c r="E188" s="566"/>
      <c r="F188" s="566"/>
      <c r="G188" s="566"/>
      <c r="H188" s="566"/>
      <c r="I188" s="566"/>
      <c r="J188" s="566"/>
    </row>
    <row r="189" spans="4:10" x14ac:dyDescent="0.2">
      <c r="D189" s="566"/>
      <c r="E189" s="566"/>
      <c r="F189" s="566"/>
      <c r="G189" s="566"/>
      <c r="H189" s="566"/>
      <c r="I189" s="566"/>
      <c r="J189" s="566"/>
    </row>
    <row r="190" spans="4:10" x14ac:dyDescent="0.2">
      <c r="D190" s="566"/>
      <c r="E190" s="566"/>
      <c r="F190" s="566"/>
      <c r="G190" s="566"/>
      <c r="H190" s="566"/>
      <c r="I190" s="566"/>
      <c r="J190" s="566"/>
    </row>
    <row r="191" spans="4:10" x14ac:dyDescent="0.2">
      <c r="D191" s="566"/>
      <c r="E191" s="566"/>
      <c r="F191" s="566"/>
      <c r="G191" s="566"/>
      <c r="H191" s="566"/>
      <c r="I191" s="566"/>
      <c r="J191" s="566"/>
    </row>
    <row r="192" spans="4:10" x14ac:dyDescent="0.2">
      <c r="D192" s="566"/>
      <c r="E192" s="566"/>
      <c r="F192" s="566"/>
      <c r="G192" s="566"/>
      <c r="H192" s="566"/>
      <c r="I192" s="566"/>
      <c r="J192" s="566"/>
    </row>
    <row r="193" spans="4:10" x14ac:dyDescent="0.2">
      <c r="D193" s="566"/>
      <c r="E193" s="566"/>
      <c r="F193" s="566"/>
      <c r="G193" s="566"/>
      <c r="H193" s="566"/>
      <c r="I193" s="566"/>
      <c r="J193" s="566"/>
    </row>
    <row r="194" spans="4:10" x14ac:dyDescent="0.2">
      <c r="D194" s="566"/>
      <c r="E194" s="566"/>
      <c r="F194" s="566"/>
      <c r="G194" s="566"/>
      <c r="H194" s="566"/>
      <c r="I194" s="566"/>
      <c r="J194" s="566"/>
    </row>
    <row r="195" spans="4:10" x14ac:dyDescent="0.2">
      <c r="D195" s="566"/>
      <c r="E195" s="566"/>
      <c r="F195" s="566"/>
      <c r="G195" s="566"/>
      <c r="H195" s="566"/>
      <c r="I195" s="566"/>
      <c r="J195" s="566"/>
    </row>
    <row r="196" spans="4:10" x14ac:dyDescent="0.2">
      <c r="D196" s="566"/>
      <c r="E196" s="566"/>
      <c r="F196" s="566"/>
      <c r="G196" s="566"/>
      <c r="H196" s="566"/>
      <c r="I196" s="566"/>
      <c r="J196" s="566"/>
    </row>
    <row r="197" spans="4:10" x14ac:dyDescent="0.2">
      <c r="D197" s="566"/>
      <c r="E197" s="566"/>
      <c r="F197" s="566"/>
      <c r="G197" s="566"/>
      <c r="H197" s="566"/>
      <c r="I197" s="566"/>
      <c r="J197" s="566"/>
    </row>
    <row r="198" spans="4:10" x14ac:dyDescent="0.2">
      <c r="D198" s="566"/>
      <c r="E198" s="566"/>
      <c r="F198" s="566"/>
      <c r="G198" s="566"/>
      <c r="H198" s="566"/>
      <c r="I198" s="566"/>
      <c r="J198" s="566"/>
    </row>
    <row r="199" spans="4:10" x14ac:dyDescent="0.2">
      <c r="D199" s="566"/>
      <c r="E199" s="566"/>
      <c r="F199" s="566"/>
      <c r="G199" s="566"/>
      <c r="H199" s="566"/>
      <c r="I199" s="566"/>
      <c r="J199" s="566"/>
    </row>
    <row r="200" spans="4:10" x14ac:dyDescent="0.2">
      <c r="D200" s="566"/>
      <c r="E200" s="566"/>
      <c r="F200" s="566"/>
      <c r="G200" s="566"/>
      <c r="H200" s="566"/>
      <c r="I200" s="566"/>
      <c r="J200" s="566"/>
    </row>
    <row r="201" spans="4:10" x14ac:dyDescent="0.2">
      <c r="D201" s="566"/>
      <c r="E201" s="566"/>
      <c r="F201" s="566"/>
      <c r="G201" s="566"/>
      <c r="H201" s="566"/>
      <c r="I201" s="566"/>
      <c r="J201" s="566"/>
    </row>
    <row r="202" spans="4:10" x14ac:dyDescent="0.2">
      <c r="D202" s="566"/>
      <c r="E202" s="566"/>
      <c r="F202" s="566"/>
      <c r="G202" s="566"/>
      <c r="H202" s="566"/>
      <c r="I202" s="566"/>
      <c r="J202" s="566"/>
    </row>
    <row r="203" spans="4:10" x14ac:dyDescent="0.2">
      <c r="D203" s="566"/>
      <c r="E203" s="566"/>
      <c r="F203" s="566"/>
      <c r="G203" s="566"/>
      <c r="H203" s="566"/>
      <c r="I203" s="566"/>
      <c r="J203" s="566"/>
    </row>
    <row r="204" spans="4:10" x14ac:dyDescent="0.2">
      <c r="D204" s="566"/>
      <c r="E204" s="566"/>
      <c r="F204" s="566"/>
      <c r="G204" s="566"/>
      <c r="H204" s="566"/>
      <c r="I204" s="566"/>
      <c r="J204" s="566"/>
    </row>
    <row r="205" spans="4:10" x14ac:dyDescent="0.2">
      <c r="D205" s="566"/>
      <c r="E205" s="566"/>
      <c r="F205" s="566"/>
      <c r="G205" s="566"/>
      <c r="H205" s="566"/>
      <c r="I205" s="566"/>
      <c r="J205" s="566"/>
    </row>
    <row r="206" spans="4:10" x14ac:dyDescent="0.2">
      <c r="D206" s="566"/>
      <c r="E206" s="566"/>
      <c r="F206" s="566"/>
      <c r="G206" s="566"/>
      <c r="H206" s="566"/>
      <c r="I206" s="566"/>
      <c r="J206" s="566"/>
    </row>
    <row r="207" spans="4:10" x14ac:dyDescent="0.2">
      <c r="D207" s="566"/>
      <c r="E207" s="566"/>
      <c r="F207" s="566"/>
      <c r="G207" s="566"/>
      <c r="H207" s="566"/>
      <c r="I207" s="566"/>
      <c r="J207" s="566"/>
    </row>
    <row r="208" spans="4:10" x14ac:dyDescent="0.2">
      <c r="D208" s="566"/>
      <c r="E208" s="566"/>
      <c r="F208" s="566"/>
      <c r="G208" s="566"/>
      <c r="H208" s="566"/>
      <c r="I208" s="566"/>
      <c r="J208" s="566"/>
    </row>
    <row r="209" spans="4:10" x14ac:dyDescent="0.2">
      <c r="D209" s="566"/>
      <c r="E209" s="566"/>
      <c r="F209" s="566"/>
      <c r="G209" s="566"/>
      <c r="H209" s="566"/>
      <c r="I209" s="566"/>
      <c r="J209" s="566"/>
    </row>
    <row r="210" spans="4:10" x14ac:dyDescent="0.2">
      <c r="D210" s="566"/>
      <c r="E210" s="566"/>
      <c r="F210" s="566"/>
      <c r="G210" s="566"/>
      <c r="H210" s="566"/>
      <c r="I210" s="566"/>
      <c r="J210" s="566"/>
    </row>
    <row r="211" spans="4:10" x14ac:dyDescent="0.2">
      <c r="D211" s="566"/>
      <c r="E211" s="566"/>
      <c r="F211" s="566"/>
      <c r="G211" s="566"/>
      <c r="H211" s="566"/>
      <c r="I211" s="566"/>
      <c r="J211" s="566"/>
    </row>
    <row r="212" spans="4:10" x14ac:dyDescent="0.2">
      <c r="D212" s="566"/>
      <c r="E212" s="566"/>
      <c r="F212" s="566"/>
      <c r="G212" s="566"/>
      <c r="H212" s="566"/>
      <c r="I212" s="566"/>
      <c r="J212" s="566"/>
    </row>
    <row r="213" spans="4:10" x14ac:dyDescent="0.2">
      <c r="D213" s="566"/>
      <c r="E213" s="566"/>
      <c r="F213" s="566"/>
      <c r="G213" s="566"/>
      <c r="H213" s="566"/>
      <c r="I213" s="566"/>
      <c r="J213" s="566"/>
    </row>
    <row r="214" spans="4:10" x14ac:dyDescent="0.2">
      <c r="D214" s="566"/>
      <c r="E214" s="566"/>
      <c r="F214" s="566"/>
      <c r="G214" s="566"/>
      <c r="H214" s="566"/>
      <c r="I214" s="566"/>
      <c r="J214" s="566"/>
    </row>
    <row r="215" spans="4:10" x14ac:dyDescent="0.2">
      <c r="D215" s="566"/>
      <c r="E215" s="566"/>
      <c r="F215" s="566"/>
      <c r="G215" s="566"/>
      <c r="H215" s="566"/>
      <c r="I215" s="566"/>
      <c r="J215" s="566"/>
    </row>
    <row r="216" spans="4:10" x14ac:dyDescent="0.2">
      <c r="D216" s="566"/>
      <c r="E216" s="566"/>
      <c r="F216" s="566"/>
      <c r="G216" s="566"/>
      <c r="H216" s="566"/>
      <c r="I216" s="566"/>
      <c r="J216" s="566"/>
    </row>
    <row r="217" spans="4:10" x14ac:dyDescent="0.2">
      <c r="D217" s="566"/>
      <c r="E217" s="566"/>
      <c r="F217" s="566"/>
      <c r="G217" s="566"/>
      <c r="H217" s="566"/>
      <c r="I217" s="566"/>
      <c r="J217" s="566"/>
    </row>
    <row r="218" spans="4:10" x14ac:dyDescent="0.2">
      <c r="D218" s="566"/>
      <c r="E218" s="566"/>
      <c r="F218" s="566"/>
      <c r="G218" s="566"/>
      <c r="H218" s="566"/>
      <c r="I218" s="566"/>
      <c r="J218" s="566"/>
    </row>
    <row r="219" spans="4:10" x14ac:dyDescent="0.2">
      <c r="D219" s="566"/>
      <c r="E219" s="566"/>
      <c r="F219" s="566"/>
      <c r="G219" s="566"/>
      <c r="H219" s="566"/>
      <c r="I219" s="566"/>
      <c r="J219" s="566"/>
    </row>
    <row r="220" spans="4:10" x14ac:dyDescent="0.2">
      <c r="D220" s="566"/>
      <c r="E220" s="566"/>
      <c r="F220" s="566"/>
      <c r="G220" s="566"/>
      <c r="H220" s="566"/>
      <c r="I220" s="566"/>
      <c r="J220" s="566"/>
    </row>
    <row r="221" spans="4:10" x14ac:dyDescent="0.2">
      <c r="D221" s="566"/>
      <c r="E221" s="566"/>
      <c r="F221" s="566"/>
      <c r="G221" s="566"/>
      <c r="H221" s="566"/>
      <c r="I221" s="566"/>
      <c r="J221" s="566"/>
    </row>
    <row r="222" spans="4:10" x14ac:dyDescent="0.2">
      <c r="D222" s="566"/>
      <c r="E222" s="566"/>
      <c r="F222" s="566"/>
      <c r="G222" s="566"/>
      <c r="H222" s="566"/>
      <c r="I222" s="566"/>
      <c r="J222" s="566"/>
    </row>
    <row r="223" spans="4:10" x14ac:dyDescent="0.2">
      <c r="D223" s="566"/>
      <c r="E223" s="566"/>
      <c r="F223" s="566"/>
      <c r="G223" s="566"/>
      <c r="H223" s="566"/>
      <c r="I223" s="566"/>
      <c r="J223" s="566"/>
    </row>
    <row r="224" spans="4:10" x14ac:dyDescent="0.2">
      <c r="D224" s="566"/>
      <c r="E224" s="566"/>
      <c r="F224" s="566"/>
      <c r="G224" s="566"/>
      <c r="H224" s="566"/>
      <c r="I224" s="566"/>
      <c r="J224" s="566"/>
    </row>
    <row r="225" spans="4:10" x14ac:dyDescent="0.2">
      <c r="D225" s="566"/>
      <c r="E225" s="566"/>
      <c r="F225" s="566"/>
      <c r="G225" s="566"/>
      <c r="H225" s="566"/>
      <c r="I225" s="566"/>
      <c r="J225" s="566"/>
    </row>
    <row r="226" spans="4:10" x14ac:dyDescent="0.2">
      <c r="D226" s="566"/>
      <c r="E226" s="566"/>
      <c r="F226" s="566"/>
      <c r="G226" s="566"/>
      <c r="H226" s="566"/>
      <c r="I226" s="566"/>
      <c r="J226" s="566"/>
    </row>
    <row r="227" spans="4:10" x14ac:dyDescent="0.2">
      <c r="D227" s="566"/>
      <c r="E227" s="566"/>
      <c r="F227" s="566"/>
      <c r="G227" s="566"/>
      <c r="H227" s="566"/>
      <c r="I227" s="566"/>
      <c r="J227" s="566"/>
    </row>
    <row r="228" spans="4:10" x14ac:dyDescent="0.2">
      <c r="D228" s="566"/>
      <c r="E228" s="566"/>
      <c r="F228" s="566"/>
      <c r="G228" s="566"/>
      <c r="H228" s="566"/>
      <c r="I228" s="566"/>
      <c r="J228" s="566"/>
    </row>
    <row r="229" spans="4:10" x14ac:dyDescent="0.2">
      <c r="D229" s="566"/>
      <c r="E229" s="566"/>
      <c r="F229" s="566"/>
      <c r="G229" s="566"/>
      <c r="H229" s="566"/>
      <c r="I229" s="566"/>
      <c r="J229" s="566"/>
    </row>
    <row r="230" spans="4:10" x14ac:dyDescent="0.2">
      <c r="D230" s="566"/>
      <c r="E230" s="566"/>
      <c r="F230" s="566"/>
      <c r="G230" s="566"/>
      <c r="H230" s="566"/>
      <c r="I230" s="566"/>
      <c r="J230" s="566"/>
    </row>
    <row r="231" spans="4:10" x14ac:dyDescent="0.2">
      <c r="D231" s="566"/>
      <c r="E231" s="566"/>
      <c r="F231" s="566"/>
      <c r="G231" s="566"/>
      <c r="H231" s="566"/>
      <c r="I231" s="566"/>
      <c r="J231" s="566"/>
    </row>
    <row r="232" spans="4:10" x14ac:dyDescent="0.2">
      <c r="D232" s="566"/>
      <c r="E232" s="566"/>
      <c r="F232" s="566"/>
      <c r="G232" s="566"/>
      <c r="H232" s="566"/>
      <c r="I232" s="566"/>
      <c r="J232" s="566"/>
    </row>
    <row r="233" spans="4:10" x14ac:dyDescent="0.2">
      <c r="D233" s="566"/>
      <c r="E233" s="566"/>
      <c r="F233" s="566"/>
      <c r="G233" s="566"/>
      <c r="H233" s="566"/>
      <c r="I233" s="566"/>
      <c r="J233" s="566"/>
    </row>
    <row r="234" spans="4:10" x14ac:dyDescent="0.2">
      <c r="D234" s="566"/>
      <c r="E234" s="566"/>
      <c r="F234" s="566"/>
      <c r="G234" s="566"/>
      <c r="H234" s="566"/>
      <c r="I234" s="566"/>
      <c r="J234" s="566"/>
    </row>
    <row r="235" spans="4:10" x14ac:dyDescent="0.2">
      <c r="D235" s="566"/>
      <c r="E235" s="566"/>
      <c r="F235" s="566"/>
      <c r="G235" s="566"/>
      <c r="H235" s="566"/>
      <c r="I235" s="566"/>
      <c r="J235" s="566"/>
    </row>
    <row r="236" spans="4:10" x14ac:dyDescent="0.2">
      <c r="D236" s="566"/>
      <c r="E236" s="566"/>
      <c r="F236" s="566"/>
      <c r="G236" s="566"/>
      <c r="H236" s="566"/>
      <c r="I236" s="566"/>
      <c r="J236" s="566"/>
    </row>
    <row r="237" spans="4:10" x14ac:dyDescent="0.2">
      <c r="D237" s="566"/>
      <c r="E237" s="566"/>
      <c r="F237" s="566"/>
      <c r="G237" s="566"/>
      <c r="H237" s="566"/>
      <c r="I237" s="566"/>
      <c r="J237" s="566"/>
    </row>
    <row r="238" spans="4:10" x14ac:dyDescent="0.2">
      <c r="D238" s="566"/>
      <c r="E238" s="566"/>
      <c r="F238" s="566"/>
      <c r="G238" s="566"/>
      <c r="H238" s="566"/>
      <c r="I238" s="566"/>
      <c r="J238" s="566"/>
    </row>
    <row r="239" spans="4:10" x14ac:dyDescent="0.2">
      <c r="D239" s="566"/>
      <c r="E239" s="566"/>
      <c r="F239" s="566"/>
      <c r="G239" s="566"/>
      <c r="H239" s="566"/>
      <c r="I239" s="566"/>
      <c r="J239" s="566"/>
    </row>
    <row r="240" spans="4:10" x14ac:dyDescent="0.2">
      <c r="D240" s="566"/>
      <c r="E240" s="566"/>
      <c r="F240" s="566"/>
      <c r="G240" s="566"/>
      <c r="H240" s="566"/>
      <c r="I240" s="566"/>
      <c r="J240" s="566"/>
    </row>
    <row r="241" spans="4:10" x14ac:dyDescent="0.2">
      <c r="D241" s="566"/>
      <c r="E241" s="566"/>
      <c r="F241" s="566"/>
      <c r="G241" s="566"/>
      <c r="H241" s="566"/>
      <c r="I241" s="566"/>
      <c r="J241" s="566"/>
    </row>
    <row r="242" spans="4:10" x14ac:dyDescent="0.2">
      <c r="D242" s="566"/>
      <c r="E242" s="566"/>
      <c r="F242" s="566"/>
      <c r="G242" s="566"/>
      <c r="H242" s="566"/>
      <c r="I242" s="566"/>
      <c r="J242" s="566"/>
    </row>
    <row r="243" spans="4:10" x14ac:dyDescent="0.2">
      <c r="D243" s="566"/>
      <c r="E243" s="566"/>
      <c r="F243" s="566"/>
      <c r="G243" s="566"/>
      <c r="H243" s="566"/>
      <c r="I243" s="566"/>
      <c r="J243" s="566"/>
    </row>
    <row r="244" spans="4:10" x14ac:dyDescent="0.2">
      <c r="D244" s="566"/>
      <c r="E244" s="566"/>
      <c r="F244" s="566"/>
      <c r="G244" s="566"/>
      <c r="H244" s="566"/>
      <c r="I244" s="566"/>
      <c r="J244" s="566"/>
    </row>
    <row r="245" spans="4:10" x14ac:dyDescent="0.2">
      <c r="D245" s="566"/>
      <c r="E245" s="566"/>
      <c r="F245" s="566"/>
      <c r="G245" s="566"/>
      <c r="H245" s="566"/>
      <c r="I245" s="566"/>
      <c r="J245" s="566"/>
    </row>
    <row r="246" spans="4:10" x14ac:dyDescent="0.2">
      <c r="D246" s="566"/>
      <c r="E246" s="566"/>
      <c r="F246" s="566"/>
      <c r="G246" s="566"/>
      <c r="H246" s="566"/>
      <c r="I246" s="566"/>
      <c r="J246" s="566"/>
    </row>
    <row r="247" spans="4:10" x14ac:dyDescent="0.2">
      <c r="D247" s="566"/>
      <c r="E247" s="566"/>
      <c r="F247" s="566"/>
      <c r="G247" s="566"/>
      <c r="H247" s="566"/>
      <c r="I247" s="566"/>
      <c r="J247" s="566"/>
    </row>
    <row r="248" spans="4:10" x14ac:dyDescent="0.2">
      <c r="D248" s="566"/>
      <c r="E248" s="566"/>
      <c r="F248" s="566"/>
      <c r="G248" s="566"/>
      <c r="H248" s="566"/>
      <c r="I248" s="566"/>
      <c r="J248" s="566"/>
    </row>
    <row r="249" spans="4:10" x14ac:dyDescent="0.2">
      <c r="D249" s="566"/>
      <c r="E249" s="566"/>
      <c r="F249" s="566"/>
      <c r="G249" s="566"/>
      <c r="H249" s="566"/>
      <c r="I249" s="566"/>
      <c r="J249" s="566"/>
    </row>
    <row r="250" spans="4:10" x14ac:dyDescent="0.2">
      <c r="D250" s="566"/>
      <c r="E250" s="566"/>
      <c r="F250" s="566"/>
      <c r="G250" s="566"/>
      <c r="H250" s="566"/>
      <c r="I250" s="566"/>
      <c r="J250" s="566"/>
    </row>
    <row r="251" spans="4:10" x14ac:dyDescent="0.2">
      <c r="D251" s="566"/>
      <c r="E251" s="566"/>
      <c r="F251" s="566"/>
      <c r="G251" s="566"/>
      <c r="H251" s="566"/>
      <c r="I251" s="566"/>
      <c r="J251" s="566"/>
    </row>
    <row r="252" spans="4:10" x14ac:dyDescent="0.2">
      <c r="D252" s="566"/>
      <c r="E252" s="566"/>
      <c r="F252" s="566"/>
      <c r="G252" s="566"/>
      <c r="H252" s="566"/>
      <c r="I252" s="566"/>
      <c r="J252" s="566"/>
    </row>
    <row r="253" spans="4:10" x14ac:dyDescent="0.2">
      <c r="D253" s="566"/>
      <c r="E253" s="566"/>
      <c r="F253" s="566"/>
      <c r="G253" s="566"/>
      <c r="H253" s="566"/>
      <c r="I253" s="566"/>
      <c r="J253" s="566"/>
    </row>
    <row r="254" spans="4:10" x14ac:dyDescent="0.2">
      <c r="D254" s="566"/>
      <c r="E254" s="566"/>
      <c r="F254" s="566"/>
      <c r="G254" s="566"/>
      <c r="H254" s="566"/>
      <c r="I254" s="566"/>
      <c r="J254" s="566"/>
    </row>
    <row r="255" spans="4:10" x14ac:dyDescent="0.2">
      <c r="D255" s="566"/>
      <c r="E255" s="566"/>
      <c r="F255" s="566"/>
      <c r="G255" s="566"/>
      <c r="H255" s="566"/>
      <c r="I255" s="566"/>
      <c r="J255" s="566"/>
    </row>
    <row r="256" spans="4:10" x14ac:dyDescent="0.2">
      <c r="D256" s="566"/>
      <c r="E256" s="566"/>
      <c r="F256" s="566"/>
      <c r="G256" s="566"/>
      <c r="H256" s="566"/>
      <c r="I256" s="566"/>
      <c r="J256" s="566"/>
    </row>
    <row r="257" spans="4:10" x14ac:dyDescent="0.2">
      <c r="D257" s="566"/>
      <c r="E257" s="566"/>
      <c r="F257" s="566"/>
      <c r="G257" s="566"/>
      <c r="H257" s="566"/>
      <c r="I257" s="566"/>
      <c r="J257" s="566"/>
    </row>
  </sheetData>
  <mergeCells count="30">
    <mergeCell ref="B2:M2"/>
    <mergeCell ref="B5:C7"/>
    <mergeCell ref="D5:F5"/>
    <mergeCell ref="G5:I5"/>
    <mergeCell ref="J5:J7"/>
    <mergeCell ref="K5:K7"/>
    <mergeCell ref="L5:L7"/>
    <mergeCell ref="M5:M7"/>
    <mergeCell ref="D6:D7"/>
    <mergeCell ref="E6:E7"/>
    <mergeCell ref="B15:C15"/>
    <mergeCell ref="F6:F7"/>
    <mergeCell ref="G6:G7"/>
    <mergeCell ref="H6:H7"/>
    <mergeCell ref="I6:I7"/>
    <mergeCell ref="B8:C8"/>
    <mergeCell ref="B9:C9"/>
    <mergeCell ref="B10:C10"/>
    <mergeCell ref="B11:C11"/>
    <mergeCell ref="B12:C12"/>
    <mergeCell ref="B13:C13"/>
    <mergeCell ref="B14:C14"/>
    <mergeCell ref="B22:M22"/>
    <mergeCell ref="B23:M23"/>
    <mergeCell ref="B16:C16"/>
    <mergeCell ref="B17:C17"/>
    <mergeCell ref="B18:C18"/>
    <mergeCell ref="B19:C19"/>
    <mergeCell ref="B20:M20"/>
    <mergeCell ref="B21:M2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zoomScaleNormal="100" workbookViewId="0"/>
  </sheetViews>
  <sheetFormatPr baseColWidth="10" defaultColWidth="11.44140625" defaultRowHeight="14.4" x14ac:dyDescent="0.3"/>
  <cols>
    <col min="1" max="1" width="4.44140625" style="568" customWidth="1"/>
    <col min="2" max="2" width="20.44140625" style="568" customWidth="1"/>
    <col min="3" max="3" width="8.5546875" style="568" bestFit="1" customWidth="1"/>
    <col min="4" max="4" width="8.6640625" style="568" bestFit="1" customWidth="1"/>
    <col min="5" max="5" width="8.5546875" style="568" bestFit="1" customWidth="1"/>
    <col min="6" max="7" width="11.88671875" style="568" customWidth="1"/>
    <col min="8" max="16384" width="11.44140625" style="568"/>
  </cols>
  <sheetData>
    <row r="1" spans="2:10" x14ac:dyDescent="0.3">
      <c r="B1" s="567"/>
    </row>
    <row r="2" spans="2:10" x14ac:dyDescent="0.3">
      <c r="B2" s="569" t="s">
        <v>770</v>
      </c>
      <c r="C2" s="570"/>
      <c r="D2" s="570"/>
      <c r="E2" s="570"/>
      <c r="F2" s="570"/>
      <c r="G2" s="570"/>
      <c r="H2" s="570"/>
      <c r="I2" s="571"/>
      <c r="J2" s="570"/>
    </row>
    <row r="3" spans="2:10" x14ac:dyDescent="0.3">
      <c r="B3" s="390" t="s">
        <v>771</v>
      </c>
      <c r="C3" s="570"/>
      <c r="D3" s="570"/>
      <c r="E3" s="570"/>
      <c r="F3" s="570"/>
      <c r="G3" s="570"/>
      <c r="H3" s="570"/>
      <c r="I3" s="571"/>
      <c r="J3" s="570"/>
    </row>
    <row r="4" spans="2:10" x14ac:dyDescent="0.3">
      <c r="B4" s="569"/>
      <c r="C4" s="570"/>
      <c r="D4" s="570"/>
      <c r="E4" s="570"/>
      <c r="F4" s="570"/>
      <c r="G4" s="570"/>
      <c r="H4" s="570"/>
      <c r="I4" s="571"/>
      <c r="J4" s="570"/>
    </row>
    <row r="5" spans="2:10" ht="15" customHeight="1" x14ac:dyDescent="0.3">
      <c r="B5" s="1087" t="s">
        <v>731</v>
      </c>
      <c r="C5" s="1088">
        <v>2020</v>
      </c>
      <c r="D5" s="1088"/>
      <c r="E5" s="1088">
        <v>2021</v>
      </c>
      <c r="F5" s="1088"/>
      <c r="G5" s="1089" t="s">
        <v>711</v>
      </c>
      <c r="H5" s="1085" t="s">
        <v>712</v>
      </c>
      <c r="I5" s="1089" t="s">
        <v>713</v>
      </c>
      <c r="J5" s="1085" t="s">
        <v>714</v>
      </c>
    </row>
    <row r="6" spans="2:10" x14ac:dyDescent="0.3">
      <c r="B6" s="1087"/>
      <c r="C6" s="1086" t="s">
        <v>715</v>
      </c>
      <c r="D6" s="1086" t="s">
        <v>716</v>
      </c>
      <c r="E6" s="1086" t="s">
        <v>715</v>
      </c>
      <c r="F6" s="1086" t="s">
        <v>716</v>
      </c>
      <c r="G6" s="1090"/>
      <c r="H6" s="1085"/>
      <c r="I6" s="1090"/>
      <c r="J6" s="1085"/>
    </row>
    <row r="7" spans="2:10" x14ac:dyDescent="0.3">
      <c r="B7" s="1087"/>
      <c r="C7" s="1086"/>
      <c r="D7" s="1086"/>
      <c r="E7" s="1086"/>
      <c r="F7" s="1086"/>
      <c r="G7" s="1091"/>
      <c r="H7" s="1085"/>
      <c r="I7" s="1091"/>
      <c r="J7" s="1085"/>
    </row>
    <row r="8" spans="2:10" x14ac:dyDescent="0.3">
      <c r="B8" s="572" t="s">
        <v>306</v>
      </c>
      <c r="C8" s="573">
        <v>206410</v>
      </c>
      <c r="D8" s="573">
        <v>2892764.9034299999</v>
      </c>
      <c r="E8" s="574">
        <v>266283</v>
      </c>
      <c r="F8" s="574">
        <v>3717954.4019800001</v>
      </c>
      <c r="G8" s="575">
        <v>0.2493099767807655</v>
      </c>
      <c r="H8" s="576">
        <f>E8/C8-1</f>
        <v>0.29006831064386418</v>
      </c>
      <c r="I8" s="577">
        <v>0.24598832659128711</v>
      </c>
      <c r="J8" s="576">
        <f>F8/D8-1</f>
        <v>0.28525978643185246</v>
      </c>
    </row>
    <row r="9" spans="2:10" x14ac:dyDescent="0.3">
      <c r="B9" s="572" t="s">
        <v>298</v>
      </c>
      <c r="C9" s="573">
        <v>52864</v>
      </c>
      <c r="D9" s="573">
        <v>749659</v>
      </c>
      <c r="E9" s="574">
        <v>63727</v>
      </c>
      <c r="F9" s="574">
        <v>940267</v>
      </c>
      <c r="G9" s="578">
        <v>5.9665006366564299E-2</v>
      </c>
      <c r="H9" s="576">
        <f t="shared" ref="H9:H19" si="0">E9/C9-1</f>
        <v>0.20548955811138025</v>
      </c>
      <c r="I9" s="577">
        <v>6.221020509445558E-2</v>
      </c>
      <c r="J9" s="576">
        <f t="shared" ref="J9:J19" si="1">F9/D9-1</f>
        <v>0.25425960336633047</v>
      </c>
    </row>
    <row r="10" spans="2:10" ht="15" customHeight="1" x14ac:dyDescent="0.3">
      <c r="B10" s="572" t="s">
        <v>203</v>
      </c>
      <c r="C10" s="573">
        <v>34355</v>
      </c>
      <c r="D10" s="573">
        <v>450021</v>
      </c>
      <c r="E10" s="574">
        <v>47689</v>
      </c>
      <c r="F10" s="574">
        <v>634408</v>
      </c>
      <c r="G10" s="578">
        <v>4.4649277207699796E-2</v>
      </c>
      <c r="H10" s="576">
        <f t="shared" si="0"/>
        <v>0.38812399941784315</v>
      </c>
      <c r="I10" s="577">
        <v>4.1973877413078814E-2</v>
      </c>
      <c r="J10" s="576">
        <f t="shared" si="1"/>
        <v>0.40972976816637452</v>
      </c>
    </row>
    <row r="11" spans="2:10" ht="15" customHeight="1" x14ac:dyDescent="0.3">
      <c r="B11" s="572" t="s">
        <v>737</v>
      </c>
      <c r="C11" s="573">
        <v>2</v>
      </c>
      <c r="D11" s="573">
        <v>36</v>
      </c>
      <c r="E11" s="574">
        <v>2</v>
      </c>
      <c r="F11" s="574">
        <v>97</v>
      </c>
      <c r="G11" s="578">
        <v>1.8725189124410156E-6</v>
      </c>
      <c r="H11" s="576">
        <f t="shared" si="0"/>
        <v>0</v>
      </c>
      <c r="I11" s="577">
        <v>6.417740805709646E-6</v>
      </c>
      <c r="J11" s="576">
        <f t="shared" si="1"/>
        <v>1.6944444444444446</v>
      </c>
    </row>
    <row r="12" spans="2:10" ht="15" customHeight="1" x14ac:dyDescent="0.3">
      <c r="B12" s="572" t="s">
        <v>201</v>
      </c>
      <c r="C12" s="573">
        <v>2</v>
      </c>
      <c r="D12" s="573">
        <v>7</v>
      </c>
      <c r="E12" s="574">
        <v>0</v>
      </c>
      <c r="F12" s="574">
        <v>0</v>
      </c>
      <c r="G12" s="578">
        <v>0</v>
      </c>
      <c r="H12" s="576">
        <f t="shared" si="0"/>
        <v>-1</v>
      </c>
      <c r="I12" s="577">
        <v>0</v>
      </c>
      <c r="J12" s="576">
        <f t="shared" si="1"/>
        <v>-1</v>
      </c>
    </row>
    <row r="13" spans="2:10" ht="15" customHeight="1" x14ac:dyDescent="0.3">
      <c r="B13" s="572" t="s">
        <v>738</v>
      </c>
      <c r="C13" s="573">
        <v>315190</v>
      </c>
      <c r="D13" s="573">
        <v>4843097</v>
      </c>
      <c r="E13" s="574">
        <v>440017</v>
      </c>
      <c r="F13" s="574">
        <v>6282785</v>
      </c>
      <c r="G13" s="578">
        <v>0.41197007714777917</v>
      </c>
      <c r="H13" s="576">
        <f t="shared" si="0"/>
        <v>0.39603731082838922</v>
      </c>
      <c r="I13" s="577">
        <v>0.41568335740206674</v>
      </c>
      <c r="J13" s="576">
        <f t="shared" si="1"/>
        <v>0.29726598496788315</v>
      </c>
    </row>
    <row r="14" spans="2:10" ht="15" customHeight="1" x14ac:dyDescent="0.3">
      <c r="B14" s="572" t="s">
        <v>256</v>
      </c>
      <c r="C14" s="573">
        <v>31497</v>
      </c>
      <c r="D14" s="573">
        <v>492547</v>
      </c>
      <c r="E14" s="574">
        <v>35320</v>
      </c>
      <c r="F14" s="574">
        <v>542618</v>
      </c>
      <c r="G14" s="578">
        <v>3.3068683993708339E-2</v>
      </c>
      <c r="H14" s="576">
        <f t="shared" si="0"/>
        <v>0.12137663904498841</v>
      </c>
      <c r="I14" s="577">
        <v>3.5900842067139761E-2</v>
      </c>
      <c r="J14" s="576">
        <f t="shared" si="1"/>
        <v>0.10165730376999549</v>
      </c>
    </row>
    <row r="15" spans="2:10" x14ac:dyDescent="0.3">
      <c r="B15" s="572" t="s">
        <v>739</v>
      </c>
      <c r="C15" s="573">
        <v>28176</v>
      </c>
      <c r="D15" s="573">
        <v>357234</v>
      </c>
      <c r="E15" s="574">
        <v>31913</v>
      </c>
      <c r="F15" s="574">
        <v>377418</v>
      </c>
      <c r="G15" s="578">
        <v>2.9878848026365066E-2</v>
      </c>
      <c r="H15" s="576">
        <f t="shared" si="0"/>
        <v>0.13263060760931289</v>
      </c>
      <c r="I15" s="577">
        <v>2.4970834014529104E-2</v>
      </c>
      <c r="J15" s="576">
        <f t="shared" si="1"/>
        <v>5.650078100068856E-2</v>
      </c>
    </row>
    <row r="16" spans="2:10" ht="15" customHeight="1" x14ac:dyDescent="0.3">
      <c r="B16" s="572" t="s">
        <v>243</v>
      </c>
      <c r="C16" s="573">
        <v>43</v>
      </c>
      <c r="D16" s="573">
        <v>592.6</v>
      </c>
      <c r="E16" s="574">
        <v>0</v>
      </c>
      <c r="F16" s="574">
        <v>0</v>
      </c>
      <c r="G16" s="578">
        <v>0</v>
      </c>
      <c r="H16" s="576">
        <f t="shared" si="0"/>
        <v>-1</v>
      </c>
      <c r="I16" s="577">
        <v>0</v>
      </c>
      <c r="J16" s="576">
        <f t="shared" si="1"/>
        <v>-1</v>
      </c>
    </row>
    <row r="17" spans="2:10" ht="15" customHeight="1" x14ac:dyDescent="0.3">
      <c r="B17" s="572" t="s">
        <v>625</v>
      </c>
      <c r="C17" s="573">
        <v>10264</v>
      </c>
      <c r="D17" s="573">
        <v>120203</v>
      </c>
      <c r="E17" s="574">
        <v>12179</v>
      </c>
      <c r="F17" s="574">
        <v>139761</v>
      </c>
      <c r="G17" s="578">
        <v>1.1402703917309565E-2</v>
      </c>
      <c r="H17" s="576">
        <f t="shared" si="0"/>
        <v>0.18657443491816061</v>
      </c>
      <c r="I17" s="577">
        <v>9.2469059046060391E-3</v>
      </c>
      <c r="J17" s="576">
        <f t="shared" si="1"/>
        <v>0.16270808548871485</v>
      </c>
    </row>
    <row r="18" spans="2:10" ht="15" customHeight="1" x14ac:dyDescent="0.3">
      <c r="B18" s="572" t="s">
        <v>227</v>
      </c>
      <c r="C18" s="573">
        <v>130528</v>
      </c>
      <c r="D18" s="573">
        <v>1947763.44</v>
      </c>
      <c r="E18" s="574">
        <v>170950</v>
      </c>
      <c r="F18" s="574">
        <v>2479045</v>
      </c>
      <c r="G18" s="578">
        <v>0.1600535540408958</v>
      </c>
      <c r="H18" s="576">
        <f t="shared" si="0"/>
        <v>0.30968068153959294</v>
      </c>
      <c r="I18" s="577">
        <v>0.16401926036794298</v>
      </c>
      <c r="J18" s="576">
        <f t="shared" si="1"/>
        <v>0.2727649308378024</v>
      </c>
    </row>
    <row r="19" spans="2:10" x14ac:dyDescent="0.3">
      <c r="B19" s="579" t="s">
        <v>769</v>
      </c>
      <c r="C19" s="580">
        <v>809331</v>
      </c>
      <c r="D19" s="580">
        <v>11853925</v>
      </c>
      <c r="E19" s="580">
        <v>1068080</v>
      </c>
      <c r="F19" s="580">
        <v>15114353</v>
      </c>
      <c r="G19" s="581">
        <v>1</v>
      </c>
      <c r="H19" s="582">
        <f t="shared" si="0"/>
        <v>0.31970726439491393</v>
      </c>
      <c r="I19" s="583">
        <v>1</v>
      </c>
      <c r="J19" s="582">
        <f t="shared" si="1"/>
        <v>0.27505050015079391</v>
      </c>
    </row>
    <row r="20" spans="2:10" ht="13.5" customHeight="1" x14ac:dyDescent="0.3">
      <c r="B20" s="1066" t="s">
        <v>718</v>
      </c>
      <c r="C20" s="1066"/>
      <c r="D20" s="1066"/>
      <c r="E20" s="1066"/>
      <c r="F20" s="1066"/>
      <c r="G20" s="1066"/>
      <c r="H20" s="1066"/>
      <c r="I20" s="1066"/>
      <c r="J20" s="1066"/>
    </row>
    <row r="21" spans="2:10" ht="11.25" customHeight="1" x14ac:dyDescent="0.3">
      <c r="B21" s="1083" t="s">
        <v>772</v>
      </c>
      <c r="C21" s="1083"/>
      <c r="D21" s="1083"/>
      <c r="E21" s="1083"/>
      <c r="F21" s="1083"/>
      <c r="G21" s="1083"/>
      <c r="H21" s="1083"/>
      <c r="I21" s="1083"/>
      <c r="J21" s="1083"/>
    </row>
    <row r="22" spans="2:10" x14ac:dyDescent="0.3">
      <c r="B22" s="1084"/>
      <c r="C22" s="1084"/>
      <c r="D22" s="1084"/>
      <c r="E22" s="1084"/>
      <c r="F22" s="1084"/>
      <c r="G22" s="1084"/>
      <c r="H22" s="1084"/>
      <c r="I22" s="1084"/>
      <c r="J22" s="1084"/>
    </row>
    <row r="24" spans="2:10" x14ac:dyDescent="0.3">
      <c r="F24" s="584"/>
    </row>
  </sheetData>
  <mergeCells count="14">
    <mergeCell ref="B21:J21"/>
    <mergeCell ref="B22:J22"/>
    <mergeCell ref="J5:J7"/>
    <mergeCell ref="C6:C7"/>
    <mergeCell ref="D6:D7"/>
    <mergeCell ref="E6:E7"/>
    <mergeCell ref="F6:F7"/>
    <mergeCell ref="B20:J20"/>
    <mergeCell ref="B5:B7"/>
    <mergeCell ref="C5:D5"/>
    <mergeCell ref="E5:F5"/>
    <mergeCell ref="G5:G7"/>
    <mergeCell ref="H5:H7"/>
    <mergeCell ref="I5:I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0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585" customWidth="1"/>
    <col min="2" max="2" width="60" style="585" customWidth="1"/>
    <col min="3" max="3" width="38.88671875" style="585" bestFit="1" customWidth="1"/>
    <col min="4" max="4" width="22.88671875" style="585" bestFit="1" customWidth="1"/>
    <col min="5" max="5" width="11.109375" style="585" bestFit="1" customWidth="1"/>
    <col min="6" max="6" width="10.6640625" style="585" bestFit="1" customWidth="1"/>
    <col min="7" max="7" width="12.44140625" style="585" bestFit="1" customWidth="1"/>
    <col min="8" max="8" width="15.5546875" style="585" bestFit="1" customWidth="1"/>
    <col min="9" max="9" width="13.33203125" style="585" customWidth="1"/>
    <col min="10" max="10" width="16.33203125" style="585" customWidth="1"/>
    <col min="11" max="11" width="14.88671875" style="585" customWidth="1"/>
    <col min="12" max="16384" width="11.44140625" style="585"/>
  </cols>
  <sheetData>
    <row r="2" spans="1:12" ht="14.4" x14ac:dyDescent="0.3">
      <c r="B2" s="586" t="s">
        <v>773</v>
      </c>
    </row>
    <row r="3" spans="1:12" x14ac:dyDescent="0.3">
      <c r="B3" s="587"/>
    </row>
    <row r="4" spans="1:12" ht="13.8" x14ac:dyDescent="0.3">
      <c r="B4" s="588" t="s">
        <v>774</v>
      </c>
    </row>
    <row r="5" spans="1:12" ht="20.399999999999999" x14ac:dyDescent="0.3">
      <c r="A5" s="589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2" x14ac:dyDescent="0.3">
      <c r="B6" s="1122" t="s">
        <v>777</v>
      </c>
      <c r="C6" s="593" t="s">
        <v>734</v>
      </c>
      <c r="D6" s="594">
        <v>16120</v>
      </c>
      <c r="E6" s="594">
        <v>15554</v>
      </c>
      <c r="F6" s="594">
        <v>14103</v>
      </c>
      <c r="G6" s="594">
        <v>12904</v>
      </c>
      <c r="H6" s="595">
        <v>15574</v>
      </c>
      <c r="I6" s="596">
        <v>0.78010418753756761</v>
      </c>
      <c r="J6" s="596">
        <v>0.20691258524488521</v>
      </c>
      <c r="K6" s="597"/>
      <c r="L6" s="598"/>
    </row>
    <row r="7" spans="1:12" x14ac:dyDescent="0.3">
      <c r="B7" s="1123"/>
      <c r="C7" s="593" t="s">
        <v>735</v>
      </c>
      <c r="D7" s="594">
        <v>3998</v>
      </c>
      <c r="E7" s="594">
        <v>2738</v>
      </c>
      <c r="F7" s="594">
        <v>3139</v>
      </c>
      <c r="G7" s="594">
        <v>1936</v>
      </c>
      <c r="H7" s="595">
        <v>4304</v>
      </c>
      <c r="I7" s="596">
        <v>0.21558805850530957</v>
      </c>
      <c r="J7" s="596">
        <v>1.2231404958677685</v>
      </c>
      <c r="K7" s="597"/>
      <c r="L7" s="598"/>
    </row>
    <row r="8" spans="1:12" x14ac:dyDescent="0.3">
      <c r="B8" s="1124"/>
      <c r="C8" s="593" t="s">
        <v>736</v>
      </c>
      <c r="D8" s="594">
        <v>46</v>
      </c>
      <c r="E8" s="594">
        <v>56</v>
      </c>
      <c r="F8" s="594">
        <v>85</v>
      </c>
      <c r="G8" s="594">
        <v>73</v>
      </c>
      <c r="H8" s="595">
        <v>86</v>
      </c>
      <c r="I8" s="596">
        <v>4.3077539571228212E-3</v>
      </c>
      <c r="J8" s="596">
        <v>0.17808219178082196</v>
      </c>
      <c r="K8" s="597"/>
      <c r="L8" s="598"/>
    </row>
    <row r="9" spans="1:12" ht="13.8" x14ac:dyDescent="0.3">
      <c r="B9" s="1125" t="s">
        <v>778</v>
      </c>
      <c r="C9" s="1126"/>
      <c r="D9" s="599">
        <v>20164</v>
      </c>
      <c r="E9" s="599">
        <v>18348</v>
      </c>
      <c r="F9" s="599">
        <v>17327</v>
      </c>
      <c r="G9" s="599">
        <v>14913</v>
      </c>
      <c r="H9" s="599">
        <v>19964</v>
      </c>
      <c r="I9" s="600">
        <v>1</v>
      </c>
      <c r="J9" s="600">
        <v>0.33869778046000132</v>
      </c>
      <c r="K9" s="601"/>
      <c r="L9" s="598"/>
    </row>
    <row r="10" spans="1:12" x14ac:dyDescent="0.3">
      <c r="B10" s="1122" t="s">
        <v>779</v>
      </c>
      <c r="C10" s="593" t="s">
        <v>748</v>
      </c>
      <c r="D10" s="594">
        <v>9321</v>
      </c>
      <c r="E10" s="594">
        <v>10002</v>
      </c>
      <c r="F10" s="594">
        <v>9695</v>
      </c>
      <c r="G10" s="594">
        <v>10512</v>
      </c>
      <c r="H10" s="595">
        <v>17453</v>
      </c>
      <c r="I10" s="602">
        <v>0.97231197771587741</v>
      </c>
      <c r="J10" s="602">
        <v>0.66029299847792999</v>
      </c>
      <c r="K10" s="597"/>
      <c r="L10" s="598"/>
    </row>
    <row r="11" spans="1:12" x14ac:dyDescent="0.3">
      <c r="B11" s="1123"/>
      <c r="C11" s="593" t="s">
        <v>780</v>
      </c>
      <c r="D11" s="594">
        <v>150</v>
      </c>
      <c r="E11" s="594">
        <v>113</v>
      </c>
      <c r="F11" s="594">
        <v>138</v>
      </c>
      <c r="G11" s="594">
        <v>81</v>
      </c>
      <c r="H11" s="595">
        <v>242</v>
      </c>
      <c r="I11" s="596">
        <v>1.3481894150417827E-2</v>
      </c>
      <c r="J11" s="596">
        <v>1.9876543209876543</v>
      </c>
      <c r="K11" s="597"/>
      <c r="L11" s="598"/>
    </row>
    <row r="12" spans="1:12" x14ac:dyDescent="0.3">
      <c r="B12" s="1123"/>
      <c r="C12" s="593" t="s">
        <v>781</v>
      </c>
      <c r="D12" s="594">
        <v>121</v>
      </c>
      <c r="E12" s="594">
        <v>84</v>
      </c>
      <c r="F12" s="594">
        <v>106</v>
      </c>
      <c r="G12" s="594">
        <v>90</v>
      </c>
      <c r="H12" s="595">
        <v>162</v>
      </c>
      <c r="I12" s="596">
        <v>9.0250696378830087E-3</v>
      </c>
      <c r="J12" s="596">
        <v>0.8</v>
      </c>
      <c r="K12" s="597"/>
      <c r="L12" s="598"/>
    </row>
    <row r="13" spans="1:12" x14ac:dyDescent="0.3">
      <c r="B13" s="1123"/>
      <c r="C13" s="593" t="s">
        <v>750</v>
      </c>
      <c r="D13" s="594">
        <v>63</v>
      </c>
      <c r="E13" s="594">
        <v>71</v>
      </c>
      <c r="F13" s="594">
        <v>77</v>
      </c>
      <c r="G13" s="594">
        <v>114</v>
      </c>
      <c r="H13" s="595">
        <v>93</v>
      </c>
      <c r="I13" s="596">
        <v>5.1810584958217271E-3</v>
      </c>
      <c r="J13" s="596">
        <v>-0.18421052631578949</v>
      </c>
      <c r="K13" s="597"/>
      <c r="L13" s="598"/>
    </row>
    <row r="14" spans="1:12" ht="11.25" customHeight="1" x14ac:dyDescent="0.3">
      <c r="B14" s="1124"/>
      <c r="C14" s="593" t="s">
        <v>782</v>
      </c>
      <c r="D14" s="594">
        <v>4</v>
      </c>
      <c r="E14" s="594">
        <v>11</v>
      </c>
      <c r="F14" s="594">
        <v>6</v>
      </c>
      <c r="G14" s="594">
        <v>2</v>
      </c>
      <c r="H14" s="595"/>
      <c r="I14" s="596">
        <v>0</v>
      </c>
      <c r="J14" s="596">
        <v>-1</v>
      </c>
      <c r="K14" s="597"/>
      <c r="L14" s="598"/>
    </row>
    <row r="15" spans="1:12" ht="13.8" x14ac:dyDescent="0.3">
      <c r="B15" s="1125" t="s">
        <v>783</v>
      </c>
      <c r="C15" s="1126"/>
      <c r="D15" s="599">
        <v>9659</v>
      </c>
      <c r="E15" s="599">
        <v>10281</v>
      </c>
      <c r="F15" s="599">
        <v>10022</v>
      </c>
      <c r="G15" s="599">
        <v>10799</v>
      </c>
      <c r="H15" s="599">
        <v>17950</v>
      </c>
      <c r="I15" s="600">
        <v>1</v>
      </c>
      <c r="J15" s="600">
        <v>0.66219094360588948</v>
      </c>
      <c r="K15" s="601"/>
      <c r="L15" s="598"/>
    </row>
    <row r="16" spans="1:12" x14ac:dyDescent="0.3">
      <c r="B16" s="1127" t="s">
        <v>784</v>
      </c>
      <c r="C16" s="1128"/>
      <c r="D16" s="603">
        <v>29823</v>
      </c>
      <c r="E16" s="603">
        <v>28629</v>
      </c>
      <c r="F16" s="603">
        <v>27349</v>
      </c>
      <c r="G16" s="603">
        <v>25712</v>
      </c>
      <c r="H16" s="603">
        <v>37914</v>
      </c>
      <c r="I16" s="604"/>
      <c r="J16" s="604">
        <v>0.4745644057249534</v>
      </c>
      <c r="K16" s="601"/>
    </row>
    <row r="17" spans="1:13" x14ac:dyDescent="0.3">
      <c r="B17" s="1111" t="s">
        <v>785</v>
      </c>
      <c r="C17" s="1111"/>
      <c r="D17" s="1111"/>
      <c r="E17" s="1111"/>
      <c r="F17" s="1111"/>
      <c r="G17" s="1111"/>
      <c r="H17" s="1111"/>
      <c r="I17" s="1111"/>
      <c r="J17" s="1111"/>
    </row>
    <row r="19" spans="1:13" ht="13.8" x14ac:dyDescent="0.3">
      <c r="B19" s="588" t="s">
        <v>786</v>
      </c>
    </row>
    <row r="20" spans="1:13" ht="12.75" customHeight="1" x14ac:dyDescent="0.3">
      <c r="A20" s="589"/>
      <c r="B20" s="1112" t="s">
        <v>787</v>
      </c>
      <c r="C20" s="1112" t="s">
        <v>788</v>
      </c>
      <c r="D20" s="1112" t="s">
        <v>789</v>
      </c>
      <c r="E20" s="1113">
        <v>2017</v>
      </c>
      <c r="F20" s="1115">
        <v>2018</v>
      </c>
      <c r="G20" s="1115">
        <v>2019</v>
      </c>
      <c r="H20" s="1115">
        <v>2020</v>
      </c>
      <c r="I20" s="1115">
        <v>2021</v>
      </c>
      <c r="J20" s="1117" t="s">
        <v>14</v>
      </c>
      <c r="K20" s="1115" t="s">
        <v>15</v>
      </c>
    </row>
    <row r="21" spans="1:13" x14ac:dyDescent="0.3">
      <c r="B21" s="1112"/>
      <c r="C21" s="1112"/>
      <c r="D21" s="1112"/>
      <c r="E21" s="1114"/>
      <c r="F21" s="1116"/>
      <c r="G21" s="1116"/>
      <c r="H21" s="1116"/>
      <c r="I21" s="1116"/>
      <c r="J21" s="1118"/>
      <c r="K21" s="1116"/>
    </row>
    <row r="22" spans="1:13" ht="20.399999999999999" x14ac:dyDescent="0.3">
      <c r="B22" s="1119" t="s">
        <v>790</v>
      </c>
      <c r="C22" s="593" t="s">
        <v>48</v>
      </c>
      <c r="D22" s="605" t="s">
        <v>791</v>
      </c>
      <c r="E22" s="606">
        <v>4.5233811999999993</v>
      </c>
      <c r="F22" s="606">
        <v>0</v>
      </c>
      <c r="G22" s="606">
        <v>11.692700469999998</v>
      </c>
      <c r="H22" s="606">
        <v>38.874949810000004</v>
      </c>
      <c r="I22" s="607">
        <v>60.158034519999994</v>
      </c>
      <c r="J22" s="608">
        <v>8.3787054436807257E-2</v>
      </c>
      <c r="K22" s="608">
        <v>0.54747555467004694</v>
      </c>
      <c r="L22" s="598"/>
      <c r="M22" s="598"/>
    </row>
    <row r="23" spans="1:13" x14ac:dyDescent="0.3">
      <c r="B23" s="1120"/>
      <c r="C23" s="593" t="s">
        <v>792</v>
      </c>
      <c r="D23" s="605" t="s">
        <v>793</v>
      </c>
      <c r="E23" s="606">
        <v>57.051084169999996</v>
      </c>
      <c r="F23" s="606">
        <v>46.331162980000002</v>
      </c>
      <c r="G23" s="606">
        <v>41.573194579999999</v>
      </c>
      <c r="H23" s="606">
        <v>50.1450046</v>
      </c>
      <c r="I23" s="607">
        <v>53.531672410000006</v>
      </c>
      <c r="J23" s="608">
        <v>7.4557973612300182E-2</v>
      </c>
      <c r="K23" s="608">
        <v>6.7537491261891347E-2</v>
      </c>
      <c r="L23" s="598"/>
      <c r="M23" s="598"/>
    </row>
    <row r="24" spans="1:13" x14ac:dyDescent="0.3">
      <c r="B24" s="1120"/>
      <c r="C24" s="593" t="s">
        <v>794</v>
      </c>
      <c r="D24" s="605" t="s">
        <v>119</v>
      </c>
      <c r="E24" s="606">
        <v>21.180290380000002</v>
      </c>
      <c r="F24" s="606">
        <v>26.554759259999997</v>
      </c>
      <c r="G24" s="606">
        <v>32.424251760000004</v>
      </c>
      <c r="H24" s="606">
        <v>28.757890969999998</v>
      </c>
      <c r="I24" s="607">
        <v>47.641491709999997</v>
      </c>
      <c r="J24" s="608">
        <v>6.6354233332363718E-2</v>
      </c>
      <c r="K24" s="608">
        <v>0.65664066811085764</v>
      </c>
      <c r="L24" s="598"/>
      <c r="M24" s="598"/>
    </row>
    <row r="25" spans="1:13" x14ac:dyDescent="0.3">
      <c r="B25" s="1121"/>
      <c r="C25" s="609" t="s">
        <v>68</v>
      </c>
      <c r="D25" s="610"/>
      <c r="E25" s="606">
        <v>411.94751869999948</v>
      </c>
      <c r="F25" s="606">
        <v>386.5187344200009</v>
      </c>
      <c r="G25" s="606">
        <v>376.87097329999926</v>
      </c>
      <c r="H25" s="606">
        <v>412.83226243999991</v>
      </c>
      <c r="I25" s="607">
        <v>556.65602414000091</v>
      </c>
      <c r="J25" s="608">
        <v>0.77530073861852877</v>
      </c>
      <c r="K25" s="608">
        <v>0.34838304751170956</v>
      </c>
      <c r="L25" s="598"/>
      <c r="M25" s="598"/>
    </row>
    <row r="26" spans="1:13" ht="13.95" customHeight="1" x14ac:dyDescent="0.3">
      <c r="B26" s="611"/>
      <c r="C26" s="612"/>
      <c r="D26" s="612" t="s">
        <v>26</v>
      </c>
      <c r="E26" s="613">
        <v>494.70227444999949</v>
      </c>
      <c r="F26" s="613">
        <v>459.40465666000091</v>
      </c>
      <c r="G26" s="613">
        <v>462.56112010999925</v>
      </c>
      <c r="H26" s="613">
        <v>530.61010781999994</v>
      </c>
      <c r="I26" s="613">
        <v>717.98722278000093</v>
      </c>
      <c r="J26" s="614">
        <v>1</v>
      </c>
      <c r="K26" s="614">
        <v>0.35313521585526475</v>
      </c>
      <c r="L26" s="598"/>
      <c r="M26" s="598"/>
    </row>
    <row r="27" spans="1:13" x14ac:dyDescent="0.3">
      <c r="B27" s="1119" t="s">
        <v>795</v>
      </c>
      <c r="C27" s="593" t="s">
        <v>796</v>
      </c>
      <c r="D27" s="605" t="s">
        <v>797</v>
      </c>
      <c r="E27" s="606">
        <v>0</v>
      </c>
      <c r="F27" s="606">
        <v>0</v>
      </c>
      <c r="G27" s="606">
        <v>0</v>
      </c>
      <c r="H27" s="606">
        <v>12.679636009999999</v>
      </c>
      <c r="I27" s="607">
        <v>319.89338049999998</v>
      </c>
      <c r="J27" s="608">
        <v>0.43632128747015447</v>
      </c>
      <c r="K27" s="608">
        <v>24.228908798936413</v>
      </c>
      <c r="L27" s="598"/>
      <c r="M27" s="598"/>
    </row>
    <row r="28" spans="1:13" ht="20.399999999999999" x14ac:dyDescent="0.3">
      <c r="B28" s="1120"/>
      <c r="C28" s="593" t="s">
        <v>798</v>
      </c>
      <c r="D28" s="605" t="s">
        <v>799</v>
      </c>
      <c r="E28" s="606">
        <v>0.57630502000000006</v>
      </c>
      <c r="F28" s="606">
        <v>9.7251133200000002</v>
      </c>
      <c r="G28" s="606">
        <v>13.169307209999998</v>
      </c>
      <c r="H28" s="606">
        <v>29.646902530000002</v>
      </c>
      <c r="I28" s="607">
        <v>83.912053229999984</v>
      </c>
      <c r="J28" s="608">
        <v>0.11445255616840665</v>
      </c>
      <c r="K28" s="608">
        <v>1.8303817960439046</v>
      </c>
      <c r="L28" s="598"/>
      <c r="M28" s="598"/>
    </row>
    <row r="29" spans="1:13" x14ac:dyDescent="0.3">
      <c r="B29" s="1120"/>
      <c r="C29" s="593" t="s">
        <v>800</v>
      </c>
      <c r="D29" s="605" t="s">
        <v>801</v>
      </c>
      <c r="E29" s="606">
        <v>17.830501469999998</v>
      </c>
      <c r="F29" s="606">
        <v>17.97560841</v>
      </c>
      <c r="G29" s="606">
        <v>11.528463879999999</v>
      </c>
      <c r="H29" s="606">
        <v>11.839056880000001</v>
      </c>
      <c r="I29" s="607">
        <v>19.944335250000002</v>
      </c>
      <c r="J29" s="608">
        <v>2.7203245095021235E-2</v>
      </c>
      <c r="K29" s="608">
        <v>0.68462196373871964</v>
      </c>
      <c r="L29" s="598"/>
      <c r="M29" s="598"/>
    </row>
    <row r="30" spans="1:13" x14ac:dyDescent="0.3">
      <c r="B30" s="1121"/>
      <c r="C30" s="609" t="s">
        <v>68</v>
      </c>
      <c r="D30" s="610"/>
      <c r="E30" s="606">
        <v>184.57296774999995</v>
      </c>
      <c r="F30" s="606">
        <v>208.74921763000029</v>
      </c>
      <c r="G30" s="606">
        <v>197.63749664999983</v>
      </c>
      <c r="H30" s="606">
        <v>179.19767456999995</v>
      </c>
      <c r="I30" s="607">
        <v>309.41038085999963</v>
      </c>
      <c r="J30" s="608">
        <v>0.42202291126641767</v>
      </c>
      <c r="K30" s="608">
        <v>0.72664283508397154</v>
      </c>
      <c r="L30" s="598"/>
      <c r="M30" s="598"/>
    </row>
    <row r="31" spans="1:13" ht="18" customHeight="1" x14ac:dyDescent="0.3">
      <c r="B31" s="611"/>
      <c r="C31" s="612"/>
      <c r="D31" s="612" t="s">
        <v>381</v>
      </c>
      <c r="E31" s="613">
        <v>202.97977423999995</v>
      </c>
      <c r="F31" s="613">
        <v>236.44993936000029</v>
      </c>
      <c r="G31" s="613">
        <v>222.33526773999984</v>
      </c>
      <c r="H31" s="613">
        <v>233.36326998999994</v>
      </c>
      <c r="I31" s="613">
        <v>733.16014983999958</v>
      </c>
      <c r="J31" s="614">
        <v>1</v>
      </c>
      <c r="K31" s="614">
        <v>2.1417118463904661</v>
      </c>
      <c r="L31" s="598"/>
      <c r="M31" s="598"/>
    </row>
    <row r="32" spans="1:13" x14ac:dyDescent="0.3">
      <c r="B32" s="1108" t="s">
        <v>802</v>
      </c>
      <c r="C32" s="1109"/>
      <c r="D32" s="1110"/>
      <c r="E32" s="615">
        <v>697.68204868999942</v>
      </c>
      <c r="F32" s="615">
        <v>695.85459602000117</v>
      </c>
      <c r="G32" s="615">
        <v>684.89638784999909</v>
      </c>
      <c r="H32" s="615">
        <v>763.97337780999987</v>
      </c>
      <c r="I32" s="615">
        <v>1451.1473726200006</v>
      </c>
      <c r="J32" s="616"/>
      <c r="K32" s="617">
        <v>0.89947374446456285</v>
      </c>
      <c r="M32" s="598"/>
    </row>
    <row r="33" spans="1:12" x14ac:dyDescent="0.3">
      <c r="B33" s="1111" t="s">
        <v>19</v>
      </c>
      <c r="C33" s="1111"/>
      <c r="D33" s="1111"/>
      <c r="E33" s="1111"/>
      <c r="F33" s="1111"/>
      <c r="G33" s="1111"/>
      <c r="H33" s="1111"/>
      <c r="I33" s="1111"/>
      <c r="J33" s="1111"/>
      <c r="K33" s="1111"/>
    </row>
    <row r="34" spans="1:12" x14ac:dyDescent="0.3">
      <c r="B34" s="618"/>
      <c r="C34" s="618"/>
      <c r="D34" s="618"/>
      <c r="E34" s="619"/>
      <c r="F34" s="619"/>
      <c r="G34" s="619"/>
      <c r="H34" s="619"/>
      <c r="I34" s="619"/>
      <c r="J34" s="618"/>
      <c r="K34" s="618"/>
    </row>
    <row r="35" spans="1:12" ht="13.8" x14ac:dyDescent="0.3">
      <c r="B35" s="588" t="s">
        <v>803</v>
      </c>
    </row>
    <row r="36" spans="1:12" ht="12.75" customHeight="1" x14ac:dyDescent="0.3">
      <c r="A36" s="589"/>
      <c r="B36" s="1112" t="s">
        <v>804</v>
      </c>
      <c r="C36" s="1113">
        <v>2017</v>
      </c>
      <c r="D36" s="1115">
        <v>2018</v>
      </c>
      <c r="E36" s="1115">
        <v>2019</v>
      </c>
      <c r="F36" s="1115">
        <v>2020</v>
      </c>
      <c r="G36" s="1115">
        <v>2021</v>
      </c>
      <c r="H36" s="1117" t="s">
        <v>14</v>
      </c>
      <c r="I36" s="1115" t="s">
        <v>15</v>
      </c>
    </row>
    <row r="37" spans="1:12" x14ac:dyDescent="0.3">
      <c r="B37" s="1112"/>
      <c r="C37" s="1114"/>
      <c r="D37" s="1116"/>
      <c r="E37" s="1116"/>
      <c r="F37" s="1116"/>
      <c r="G37" s="1116"/>
      <c r="H37" s="1118"/>
      <c r="I37" s="1116"/>
    </row>
    <row r="38" spans="1:12" x14ac:dyDescent="0.3">
      <c r="B38" s="620" t="s">
        <v>805</v>
      </c>
      <c r="C38" s="621">
        <v>1.3674359700000005</v>
      </c>
      <c r="D38" s="621">
        <v>1.1330055099999998</v>
      </c>
      <c r="E38" s="621">
        <v>1.125831919999998</v>
      </c>
      <c r="F38" s="621">
        <v>0.89500725000000092</v>
      </c>
      <c r="G38" s="622">
        <v>2.5527404100000024</v>
      </c>
      <c r="H38" s="623">
        <v>1.7836047931265864E-2</v>
      </c>
      <c r="I38" s="623">
        <v>1.8522008173676805</v>
      </c>
      <c r="L38" s="598"/>
    </row>
    <row r="39" spans="1:12" x14ac:dyDescent="0.3">
      <c r="B39" s="620" t="s">
        <v>806</v>
      </c>
      <c r="C39" s="621">
        <v>37.145848579999999</v>
      </c>
      <c r="D39" s="621">
        <v>43.77937452000004</v>
      </c>
      <c r="E39" s="621">
        <v>42.219413400000043</v>
      </c>
      <c r="F39" s="621">
        <v>43.857560710000044</v>
      </c>
      <c r="G39" s="622">
        <v>138.87772018000021</v>
      </c>
      <c r="H39" s="623">
        <v>0.97034138842006668</v>
      </c>
      <c r="I39" s="623">
        <v>2.1665627985629041</v>
      </c>
      <c r="L39" s="598"/>
    </row>
    <row r="40" spans="1:12" ht="11.25" customHeight="1" x14ac:dyDescent="0.3">
      <c r="B40" s="620" t="s">
        <v>807</v>
      </c>
      <c r="C40" s="621">
        <v>0</v>
      </c>
      <c r="D40" s="621">
        <v>0</v>
      </c>
      <c r="E40" s="621">
        <v>0</v>
      </c>
      <c r="F40" s="621">
        <v>0</v>
      </c>
      <c r="G40" s="622">
        <v>0</v>
      </c>
      <c r="H40" s="623">
        <v>0</v>
      </c>
      <c r="I40" s="623" t="s">
        <v>56</v>
      </c>
      <c r="L40" s="598"/>
    </row>
    <row r="41" spans="1:12" x14ac:dyDescent="0.3">
      <c r="B41" s="620" t="s">
        <v>808</v>
      </c>
      <c r="C41" s="621">
        <v>0</v>
      </c>
      <c r="D41" s="621">
        <v>0</v>
      </c>
      <c r="E41" s="621">
        <v>0</v>
      </c>
      <c r="F41" s="621">
        <v>0</v>
      </c>
      <c r="G41" s="622">
        <v>0</v>
      </c>
      <c r="H41" s="623">
        <v>0</v>
      </c>
      <c r="I41" s="623" t="s">
        <v>56</v>
      </c>
      <c r="L41" s="598"/>
    </row>
    <row r="42" spans="1:12" x14ac:dyDescent="0.3">
      <c r="B42" s="620" t="s">
        <v>809</v>
      </c>
      <c r="C42" s="621">
        <v>0.99062358999999989</v>
      </c>
      <c r="D42" s="621">
        <v>0.94357199999999986</v>
      </c>
      <c r="E42" s="621">
        <v>1.0610267899999999</v>
      </c>
      <c r="F42" s="621">
        <v>0.48392432000000002</v>
      </c>
      <c r="G42" s="622">
        <v>1.6920752900000002</v>
      </c>
      <c r="H42" s="623">
        <v>1.1822563648667498E-2</v>
      </c>
      <c r="I42" s="623">
        <v>2.4965700628561098</v>
      </c>
      <c r="L42" s="598"/>
    </row>
    <row r="43" spans="1:12" x14ac:dyDescent="0.3">
      <c r="B43" s="624" t="s">
        <v>810</v>
      </c>
      <c r="C43" s="625">
        <v>39.50390814</v>
      </c>
      <c r="D43" s="625">
        <v>45.85595203000004</v>
      </c>
      <c r="E43" s="625">
        <v>44.406272110000039</v>
      </c>
      <c r="F43" s="625">
        <v>45.236492280000043</v>
      </c>
      <c r="G43" s="625">
        <v>143.12253588000021</v>
      </c>
      <c r="H43" s="626">
        <v>1</v>
      </c>
      <c r="I43" s="626">
        <v>2.163873427544194</v>
      </c>
      <c r="L43" s="598"/>
    </row>
    <row r="44" spans="1:12" ht="10.199999999999999" customHeight="1" x14ac:dyDescent="0.3">
      <c r="B44" s="1105" t="s">
        <v>811</v>
      </c>
      <c r="C44" s="1105"/>
      <c r="D44" s="1105"/>
      <c r="E44" s="1105"/>
      <c r="F44" s="1105"/>
      <c r="G44" s="1105"/>
      <c r="H44" s="1105"/>
      <c r="I44" s="1105"/>
    </row>
    <row r="45" spans="1:12" x14ac:dyDescent="0.3">
      <c r="B45" s="846" t="s">
        <v>521</v>
      </c>
      <c r="C45" s="846"/>
      <c r="D45" s="846"/>
      <c r="E45" s="846"/>
      <c r="F45" s="846"/>
      <c r="G45" s="846"/>
      <c r="H45" s="846"/>
      <c r="I45" s="846"/>
    </row>
    <row r="46" spans="1:12" x14ac:dyDescent="0.3">
      <c r="B46" s="618"/>
      <c r="C46" s="618"/>
      <c r="D46" s="618"/>
      <c r="E46" s="618"/>
      <c r="F46" s="618"/>
      <c r="G46" s="618"/>
      <c r="H46" s="618"/>
      <c r="I46" s="618"/>
    </row>
    <row r="47" spans="1:12" ht="13.8" x14ac:dyDescent="0.3">
      <c r="B47" s="627" t="s">
        <v>812</v>
      </c>
    </row>
    <row r="48" spans="1:12" x14ac:dyDescent="0.3">
      <c r="B48" s="1106" t="s">
        <v>776</v>
      </c>
      <c r="C48" s="1095" t="s">
        <v>660</v>
      </c>
      <c r="D48" s="1097">
        <v>2020</v>
      </c>
      <c r="E48" s="1098"/>
      <c r="F48" s="1098"/>
      <c r="G48" s="1099"/>
      <c r="H48" s="1097">
        <v>2021</v>
      </c>
      <c r="I48" s="1098"/>
      <c r="J48" s="1098"/>
      <c r="K48" s="1099"/>
    </row>
    <row r="49" spans="2:13" ht="11.25" customHeight="1" x14ac:dyDescent="0.3">
      <c r="B49" s="1107"/>
      <c r="C49" s="1096"/>
      <c r="D49" s="628" t="s">
        <v>813</v>
      </c>
      <c r="E49" s="628" t="s">
        <v>814</v>
      </c>
      <c r="F49" s="628" t="s">
        <v>715</v>
      </c>
      <c r="G49" s="628" t="s">
        <v>716</v>
      </c>
      <c r="H49" s="628" t="s">
        <v>813</v>
      </c>
      <c r="I49" s="628" t="s">
        <v>814</v>
      </c>
      <c r="J49" s="628" t="s">
        <v>715</v>
      </c>
      <c r="K49" s="628" t="s">
        <v>716</v>
      </c>
    </row>
    <row r="50" spans="2:13" x14ac:dyDescent="0.3">
      <c r="B50" s="1102" t="s">
        <v>614</v>
      </c>
      <c r="C50" s="629" t="s">
        <v>304</v>
      </c>
      <c r="D50" s="630">
        <v>81</v>
      </c>
      <c r="E50" s="630">
        <v>0</v>
      </c>
      <c r="F50" s="630">
        <v>28</v>
      </c>
      <c r="G50" s="630">
        <v>0</v>
      </c>
      <c r="H50" s="631">
        <v>0</v>
      </c>
      <c r="I50" s="631">
        <v>0</v>
      </c>
      <c r="J50" s="631">
        <v>0</v>
      </c>
      <c r="K50" s="631">
        <v>0</v>
      </c>
    </row>
    <row r="51" spans="2:13" x14ac:dyDescent="0.3">
      <c r="B51" s="1102"/>
      <c r="C51" s="629" t="s">
        <v>307</v>
      </c>
      <c r="D51" s="630">
        <v>94488</v>
      </c>
      <c r="E51" s="630">
        <v>49871</v>
      </c>
      <c r="F51" s="630">
        <v>32070</v>
      </c>
      <c r="G51" s="630">
        <v>365823.77205000003</v>
      </c>
      <c r="H51" s="631">
        <v>44</v>
      </c>
      <c r="I51" s="631">
        <v>0</v>
      </c>
      <c r="J51" s="631">
        <v>46376</v>
      </c>
      <c r="K51" s="631">
        <v>565134.78376000002</v>
      </c>
    </row>
    <row r="52" spans="2:13" x14ac:dyDescent="0.3">
      <c r="B52" s="1102"/>
      <c r="C52" s="629" t="s">
        <v>305</v>
      </c>
      <c r="D52" s="630">
        <v>2315</v>
      </c>
      <c r="E52" s="630">
        <v>1150</v>
      </c>
      <c r="F52" s="630">
        <v>75707</v>
      </c>
      <c r="G52" s="630">
        <v>1188537</v>
      </c>
      <c r="H52" s="631">
        <v>58</v>
      </c>
      <c r="I52" s="631">
        <v>0</v>
      </c>
      <c r="J52" s="631">
        <v>94048</v>
      </c>
      <c r="K52" s="631">
        <v>1460793.6182200001</v>
      </c>
    </row>
    <row r="53" spans="2:13" x14ac:dyDescent="0.3">
      <c r="B53" s="1103" t="s">
        <v>815</v>
      </c>
      <c r="C53" s="1103"/>
      <c r="D53" s="632">
        <v>96884</v>
      </c>
      <c r="E53" s="632">
        <v>51021</v>
      </c>
      <c r="F53" s="632">
        <v>107805</v>
      </c>
      <c r="G53" s="632">
        <v>1554360.77205</v>
      </c>
      <c r="H53" s="632">
        <v>102</v>
      </c>
      <c r="I53" s="632">
        <v>0</v>
      </c>
      <c r="J53" s="632">
        <v>140424</v>
      </c>
      <c r="K53" s="632">
        <v>2025929</v>
      </c>
    </row>
    <row r="54" spans="2:13" x14ac:dyDescent="0.3">
      <c r="B54" s="1102" t="s">
        <v>618</v>
      </c>
      <c r="C54" s="629" t="s">
        <v>304</v>
      </c>
      <c r="D54" s="630">
        <v>73</v>
      </c>
      <c r="E54" s="630">
        <v>0</v>
      </c>
      <c r="F54" s="630">
        <v>40</v>
      </c>
      <c r="G54" s="630">
        <v>689.64599999999996</v>
      </c>
      <c r="H54" s="631">
        <v>0</v>
      </c>
      <c r="I54" s="631">
        <v>0</v>
      </c>
      <c r="J54" s="631">
        <v>0</v>
      </c>
      <c r="K54" s="631">
        <v>0</v>
      </c>
    </row>
    <row r="55" spans="2:13" x14ac:dyDescent="0.3">
      <c r="B55" s="1102"/>
      <c r="C55" s="629" t="s">
        <v>307</v>
      </c>
      <c r="D55" s="630">
        <v>93610</v>
      </c>
      <c r="E55" s="630">
        <v>49921</v>
      </c>
      <c r="F55" s="630">
        <v>30978</v>
      </c>
      <c r="G55" s="630">
        <v>264517</v>
      </c>
      <c r="H55" s="631">
        <v>24</v>
      </c>
      <c r="I55" s="631">
        <v>0</v>
      </c>
      <c r="J55" s="631">
        <v>41972</v>
      </c>
      <c r="K55" s="631">
        <v>380537</v>
      </c>
    </row>
    <row r="56" spans="2:13" x14ac:dyDescent="0.3">
      <c r="B56" s="1102"/>
      <c r="C56" s="629" t="s">
        <v>305</v>
      </c>
      <c r="D56" s="630">
        <v>2608</v>
      </c>
      <c r="E56" s="630">
        <v>1026</v>
      </c>
      <c r="F56" s="630">
        <v>67587</v>
      </c>
      <c r="G56" s="630">
        <v>1073197.48538</v>
      </c>
      <c r="H56" s="631">
        <v>25</v>
      </c>
      <c r="I56" s="631">
        <v>0</v>
      </c>
      <c r="J56" s="631">
        <v>83887</v>
      </c>
      <c r="K56" s="631">
        <v>1311489</v>
      </c>
    </row>
    <row r="57" spans="2:13" x14ac:dyDescent="0.3">
      <c r="B57" s="1103" t="s">
        <v>816</v>
      </c>
      <c r="C57" s="1103"/>
      <c r="D57" s="632">
        <v>96291</v>
      </c>
      <c r="E57" s="632">
        <v>50947</v>
      </c>
      <c r="F57" s="632">
        <v>98605</v>
      </c>
      <c r="G57" s="632">
        <v>1338404.1313799999</v>
      </c>
      <c r="H57" s="632">
        <v>49</v>
      </c>
      <c r="I57" s="632">
        <v>0</v>
      </c>
      <c r="J57" s="632">
        <v>125859</v>
      </c>
      <c r="K57" s="632">
        <f>SUM(K54:K56)</f>
        <v>1692026</v>
      </c>
    </row>
    <row r="58" spans="2:13" x14ac:dyDescent="0.3">
      <c r="B58" s="1097" t="s">
        <v>817</v>
      </c>
      <c r="C58" s="1099"/>
      <c r="D58" s="633">
        <v>193175</v>
      </c>
      <c r="E58" s="633">
        <v>101968</v>
      </c>
      <c r="F58" s="633">
        <v>206410</v>
      </c>
      <c r="G58" s="633">
        <v>2892764.9034299999</v>
      </c>
      <c r="H58" s="633">
        <v>151</v>
      </c>
      <c r="I58" s="633">
        <v>0</v>
      </c>
      <c r="J58" s="633">
        <v>266283</v>
      </c>
      <c r="K58" s="633">
        <f>K57+K53</f>
        <v>3717955</v>
      </c>
    </row>
    <row r="59" spans="2:13" ht="11.25" customHeight="1" x14ac:dyDescent="0.3">
      <c r="B59" s="1104" t="s">
        <v>818</v>
      </c>
      <c r="C59" s="1104"/>
      <c r="D59" s="1104"/>
      <c r="E59" s="1104"/>
      <c r="F59" s="1104"/>
      <c r="G59" s="1104"/>
      <c r="H59" s="1104"/>
      <c r="I59" s="1104"/>
      <c r="J59" s="1104"/>
      <c r="K59" s="1104"/>
      <c r="L59" s="634"/>
      <c r="M59" s="635"/>
    </row>
    <row r="60" spans="2:13" x14ac:dyDescent="0.3">
      <c r="B60" s="1093" t="s">
        <v>657</v>
      </c>
      <c r="C60" s="1093"/>
      <c r="D60" s="1093"/>
      <c r="E60" s="1093"/>
      <c r="F60" s="1093"/>
      <c r="G60" s="1093"/>
      <c r="H60" s="1093"/>
      <c r="I60" s="1093"/>
      <c r="J60" s="1093"/>
      <c r="K60" s="1093"/>
      <c r="L60" s="636"/>
    </row>
    <row r="61" spans="2:13" x14ac:dyDescent="0.3">
      <c r="B61" s="1093" t="s">
        <v>658</v>
      </c>
      <c r="C61" s="1093"/>
      <c r="D61" s="1093"/>
      <c r="E61" s="1093"/>
      <c r="F61" s="1093"/>
      <c r="G61" s="1093"/>
      <c r="H61" s="1093"/>
      <c r="I61" s="1093"/>
      <c r="J61" s="1093"/>
      <c r="K61" s="1093"/>
      <c r="L61" s="636"/>
      <c r="M61" s="635"/>
    </row>
    <row r="62" spans="2:13" x14ac:dyDescent="0.3">
      <c r="B62" s="1094" t="s">
        <v>819</v>
      </c>
      <c r="C62" s="1094"/>
      <c r="D62" s="1094"/>
      <c r="E62" s="1094"/>
      <c r="F62" s="1094"/>
      <c r="G62" s="1094"/>
      <c r="H62" s="1094"/>
      <c r="I62" s="1094"/>
      <c r="J62" s="1094"/>
      <c r="K62" s="1094"/>
      <c r="L62" s="634"/>
    </row>
    <row r="63" spans="2:13" x14ac:dyDescent="0.3">
      <c r="L63" s="447"/>
    </row>
    <row r="64" spans="2:13" ht="15" x14ac:dyDescent="0.3">
      <c r="B64" s="588" t="s">
        <v>820</v>
      </c>
    </row>
    <row r="65" spans="2:11" ht="11.25" customHeight="1" x14ac:dyDescent="0.3">
      <c r="B65" s="1095" t="s">
        <v>821</v>
      </c>
      <c r="C65" s="1097">
        <v>2020</v>
      </c>
      <c r="D65" s="1098"/>
      <c r="E65" s="1099"/>
      <c r="F65" s="1097">
        <v>2021</v>
      </c>
      <c r="G65" s="1098"/>
      <c r="H65" s="1099"/>
      <c r="I65" s="1100" t="s">
        <v>822</v>
      </c>
      <c r="J65" s="1100" t="s">
        <v>823</v>
      </c>
      <c r="K65" s="1100" t="s">
        <v>824</v>
      </c>
    </row>
    <row r="66" spans="2:11" x14ac:dyDescent="0.3">
      <c r="B66" s="1096"/>
      <c r="C66" s="637" t="s">
        <v>614</v>
      </c>
      <c r="D66" s="628" t="s">
        <v>618</v>
      </c>
      <c r="E66" s="628" t="s">
        <v>653</v>
      </c>
      <c r="F66" s="637" t="s">
        <v>614</v>
      </c>
      <c r="G66" s="628" t="s">
        <v>618</v>
      </c>
      <c r="H66" s="628" t="s">
        <v>653</v>
      </c>
      <c r="I66" s="1101"/>
      <c r="J66" s="1101"/>
      <c r="K66" s="1101"/>
    </row>
    <row r="67" spans="2:11" x14ac:dyDescent="0.3">
      <c r="B67" s="638" t="s">
        <v>825</v>
      </c>
      <c r="C67" s="639">
        <v>1360</v>
      </c>
      <c r="D67" s="639">
        <v>3060</v>
      </c>
      <c r="E67" s="639">
        <v>4420</v>
      </c>
      <c r="F67" s="631">
        <v>1645</v>
      </c>
      <c r="G67" s="631">
        <v>4952</v>
      </c>
      <c r="H67" s="640">
        <v>6597</v>
      </c>
      <c r="I67" s="641">
        <f>(F67-C67)/C67</f>
        <v>0.20955882352941177</v>
      </c>
      <c r="J67" s="641">
        <f>(G67-D67)/D67</f>
        <v>0.61830065359477127</v>
      </c>
      <c r="K67" s="641">
        <f>(H67-E67)/E67</f>
        <v>0.49253393665158374</v>
      </c>
    </row>
    <row r="68" spans="2:11" x14ac:dyDescent="0.3">
      <c r="B68" s="638" t="s">
        <v>826</v>
      </c>
      <c r="C68" s="642">
        <v>55280.216339999999</v>
      </c>
      <c r="D68" s="642">
        <v>13025.806849999999</v>
      </c>
      <c r="E68" s="642">
        <v>68306.023189999993</v>
      </c>
      <c r="F68" s="643">
        <v>64526.67942</v>
      </c>
      <c r="G68" s="643">
        <v>22457.195379999994</v>
      </c>
      <c r="H68" s="643">
        <v>86983.874799999991</v>
      </c>
      <c r="I68" s="641">
        <f t="shared" ref="I68:K68" si="0">(F68-C68)/C68</f>
        <v>0.1672653200763505</v>
      </c>
      <c r="J68" s="641">
        <f t="shared" si="0"/>
        <v>0.72405407500726104</v>
      </c>
      <c r="K68" s="641">
        <f t="shared" si="0"/>
        <v>0.2734436984868186</v>
      </c>
    </row>
    <row r="69" spans="2:11" x14ac:dyDescent="0.3">
      <c r="B69" s="958" t="s">
        <v>827</v>
      </c>
      <c r="C69" s="1092"/>
      <c r="D69" s="1092"/>
      <c r="E69" s="1092"/>
      <c r="F69" s="1092"/>
      <c r="G69" s="1092"/>
      <c r="H69" s="1092"/>
      <c r="I69" s="1092"/>
      <c r="J69" s="1092"/>
      <c r="K69" s="1092"/>
    </row>
    <row r="70" spans="2:11" x14ac:dyDescent="0.3">
      <c r="B70" s="644" t="s">
        <v>633</v>
      </c>
      <c r="C70" s="644"/>
      <c r="D70" s="644"/>
      <c r="E70" s="644"/>
      <c r="F70" s="644"/>
      <c r="G70" s="644"/>
      <c r="H70" s="644"/>
      <c r="I70" s="644"/>
      <c r="J70" s="644"/>
      <c r="K70" s="644"/>
    </row>
  </sheetData>
  <mergeCells count="50">
    <mergeCell ref="B17:J17"/>
    <mergeCell ref="B6:B8"/>
    <mergeCell ref="B9:C9"/>
    <mergeCell ref="B10:B14"/>
    <mergeCell ref="B15:C15"/>
    <mergeCell ref="B16:C16"/>
    <mergeCell ref="B27:B30"/>
    <mergeCell ref="B20:B21"/>
    <mergeCell ref="C20:C21"/>
    <mergeCell ref="D20:D21"/>
    <mergeCell ref="E20:E21"/>
    <mergeCell ref="H20:H21"/>
    <mergeCell ref="I20:I21"/>
    <mergeCell ref="J20:J21"/>
    <mergeCell ref="K20:K21"/>
    <mergeCell ref="B22:B25"/>
    <mergeCell ref="F20:F21"/>
    <mergeCell ref="G20:G21"/>
    <mergeCell ref="B32:D32"/>
    <mergeCell ref="B33:K33"/>
    <mergeCell ref="B36:B37"/>
    <mergeCell ref="C36:C37"/>
    <mergeCell ref="D36:D37"/>
    <mergeCell ref="E36:E37"/>
    <mergeCell ref="F36:F37"/>
    <mergeCell ref="G36:G37"/>
    <mergeCell ref="H36:H37"/>
    <mergeCell ref="I36:I37"/>
    <mergeCell ref="B59:K59"/>
    <mergeCell ref="B44:I44"/>
    <mergeCell ref="B45:I45"/>
    <mergeCell ref="B48:B49"/>
    <mergeCell ref="C48:C49"/>
    <mergeCell ref="D48:G48"/>
    <mergeCell ref="H48:K48"/>
    <mergeCell ref="B50:B52"/>
    <mergeCell ref="B53:C53"/>
    <mergeCell ref="B54:B56"/>
    <mergeCell ref="B57:C57"/>
    <mergeCell ref="B58:C58"/>
    <mergeCell ref="B69:K69"/>
    <mergeCell ref="B60:K60"/>
    <mergeCell ref="B61:K61"/>
    <mergeCell ref="B62:K62"/>
    <mergeCell ref="B65:B66"/>
    <mergeCell ref="C65:E65"/>
    <mergeCell ref="F65:H65"/>
    <mergeCell ref="I65:I66"/>
    <mergeCell ref="J65:J66"/>
    <mergeCell ref="K65:K66"/>
  </mergeCells>
  <pageMargins left="0.7" right="0.7" top="0.75" bottom="0.75" header="0.3" footer="0.3"/>
  <pageSetup paperSize="183" scale="1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4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645" customWidth="1"/>
    <col min="2" max="2" width="46" style="645" customWidth="1"/>
    <col min="3" max="3" width="29.109375" style="686" customWidth="1"/>
    <col min="4" max="4" width="33.44140625" style="645" customWidth="1"/>
    <col min="5" max="5" width="10.109375" style="645" bestFit="1" customWidth="1"/>
    <col min="6" max="6" width="10.6640625" style="645" bestFit="1" customWidth="1"/>
    <col min="7" max="7" width="13.88671875" style="645" customWidth="1"/>
    <col min="8" max="8" width="13.6640625" style="645" customWidth="1"/>
    <col min="9" max="9" width="15.109375" style="645" customWidth="1"/>
    <col min="10" max="10" width="15.44140625" style="645" customWidth="1"/>
    <col min="11" max="11" width="14.6640625" style="645" customWidth="1"/>
    <col min="12" max="16384" width="11.44140625" style="645"/>
  </cols>
  <sheetData>
    <row r="2" spans="1:17" ht="14.4" x14ac:dyDescent="0.3">
      <c r="B2" s="586" t="s">
        <v>828</v>
      </c>
      <c r="C2" s="646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</row>
    <row r="3" spans="1:17" x14ac:dyDescent="0.3">
      <c r="B3" s="587"/>
      <c r="C3" s="646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1:17" ht="13.8" x14ac:dyDescent="0.3">
      <c r="B4" s="588" t="s">
        <v>774</v>
      </c>
      <c r="C4" s="646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</row>
    <row r="5" spans="1:17" ht="21.75" customHeight="1" x14ac:dyDescent="0.3">
      <c r="A5" s="647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  <c r="K5" s="585"/>
      <c r="L5" s="585"/>
      <c r="M5" s="585"/>
      <c r="N5" s="585"/>
      <c r="O5" s="585"/>
      <c r="P5" s="585"/>
      <c r="Q5" s="585"/>
    </row>
    <row r="6" spans="1:17" x14ac:dyDescent="0.3">
      <c r="A6" s="648"/>
      <c r="B6" s="1119" t="s">
        <v>829</v>
      </c>
      <c r="C6" s="593" t="s">
        <v>734</v>
      </c>
      <c r="D6" s="649">
        <v>4412</v>
      </c>
      <c r="E6" s="649">
        <v>3929</v>
      </c>
      <c r="F6" s="649">
        <v>3779</v>
      </c>
      <c r="G6" s="649">
        <v>3506</v>
      </c>
      <c r="H6" s="650">
        <v>4168</v>
      </c>
      <c r="I6" s="651">
        <v>0.91887125220458554</v>
      </c>
      <c r="J6" s="596">
        <v>0.18881916714204228</v>
      </c>
      <c r="K6" s="585"/>
      <c r="L6" s="598"/>
      <c r="M6" s="598"/>
      <c r="N6" s="585"/>
      <c r="O6" s="585"/>
      <c r="P6" s="585"/>
      <c r="Q6" s="585"/>
    </row>
    <row r="7" spans="1:17" x14ac:dyDescent="0.3">
      <c r="B7" s="1120"/>
      <c r="C7" s="593" t="s">
        <v>735</v>
      </c>
      <c r="D7" s="649">
        <v>95</v>
      </c>
      <c r="E7" s="649">
        <v>275</v>
      </c>
      <c r="F7" s="649">
        <v>96</v>
      </c>
      <c r="G7" s="649">
        <v>135</v>
      </c>
      <c r="H7" s="650">
        <v>355</v>
      </c>
      <c r="I7" s="651">
        <v>7.8262786596119932E-2</v>
      </c>
      <c r="J7" s="596">
        <v>1.6296296296296298</v>
      </c>
      <c r="K7" s="585"/>
      <c r="L7" s="598"/>
      <c r="M7" s="598"/>
      <c r="N7" s="585"/>
      <c r="O7" s="585"/>
      <c r="P7" s="585"/>
      <c r="Q7" s="585"/>
    </row>
    <row r="8" spans="1:17" x14ac:dyDescent="0.3">
      <c r="B8" s="1121"/>
      <c r="C8" s="593" t="s">
        <v>736</v>
      </c>
      <c r="D8" s="649">
        <v>8</v>
      </c>
      <c r="E8" s="649">
        <v>10</v>
      </c>
      <c r="F8" s="649">
        <v>12</v>
      </c>
      <c r="G8" s="649">
        <v>8</v>
      </c>
      <c r="H8" s="650">
        <v>13</v>
      </c>
      <c r="I8" s="651">
        <v>2.8659611992945325E-3</v>
      </c>
      <c r="J8" s="596">
        <v>0.625</v>
      </c>
      <c r="K8" s="585"/>
      <c r="L8" s="598"/>
      <c r="M8" s="598"/>
      <c r="N8" s="585"/>
      <c r="O8" s="585"/>
      <c r="P8" s="585"/>
      <c r="Q8" s="585"/>
    </row>
    <row r="9" spans="1:17" x14ac:dyDescent="0.3">
      <c r="B9" s="652" t="s">
        <v>778</v>
      </c>
      <c r="C9" s="652"/>
      <c r="D9" s="653">
        <v>4515</v>
      </c>
      <c r="E9" s="653">
        <v>4214</v>
      </c>
      <c r="F9" s="653">
        <v>3887</v>
      </c>
      <c r="G9" s="653">
        <v>3649</v>
      </c>
      <c r="H9" s="653">
        <v>4536</v>
      </c>
      <c r="I9" s="654">
        <v>1</v>
      </c>
      <c r="J9" s="600">
        <v>0.24308029597149905</v>
      </c>
      <c r="K9" s="585"/>
      <c r="L9" s="598"/>
      <c r="M9" s="598"/>
      <c r="N9" s="585"/>
      <c r="O9" s="585"/>
      <c r="P9" s="585"/>
      <c r="Q9" s="585"/>
    </row>
    <row r="10" spans="1:17" x14ac:dyDescent="0.3">
      <c r="B10" s="1119" t="s">
        <v>830</v>
      </c>
      <c r="C10" s="593" t="s">
        <v>748</v>
      </c>
      <c r="D10" s="649">
        <v>36426</v>
      </c>
      <c r="E10" s="649">
        <v>34193</v>
      </c>
      <c r="F10" s="649">
        <v>31710</v>
      </c>
      <c r="G10" s="649">
        <v>36180</v>
      </c>
      <c r="H10" s="650">
        <v>59385</v>
      </c>
      <c r="I10" s="602">
        <v>0.99870505532945408</v>
      </c>
      <c r="J10" s="602">
        <v>0.64137645107794361</v>
      </c>
      <c r="K10" s="585"/>
      <c r="L10" s="598"/>
      <c r="M10" s="598"/>
      <c r="N10" s="585"/>
      <c r="O10" s="585"/>
      <c r="P10" s="585"/>
      <c r="Q10" s="585"/>
    </row>
    <row r="11" spans="1:17" x14ac:dyDescent="0.3">
      <c r="B11" s="1120"/>
      <c r="C11" s="593" t="s">
        <v>780</v>
      </c>
      <c r="D11" s="649">
        <v>52</v>
      </c>
      <c r="E11" s="649">
        <v>30</v>
      </c>
      <c r="F11" s="649">
        <v>17</v>
      </c>
      <c r="G11" s="649">
        <v>29</v>
      </c>
      <c r="H11" s="650">
        <v>39</v>
      </c>
      <c r="I11" s="651">
        <v>6.5588106689986887E-4</v>
      </c>
      <c r="J11" s="596">
        <v>0.34482758620689657</v>
      </c>
      <c r="K11" s="585"/>
      <c r="L11" s="598"/>
      <c r="M11" s="598"/>
      <c r="N11" s="585"/>
      <c r="O11" s="585"/>
      <c r="P11" s="585"/>
      <c r="Q11" s="585"/>
    </row>
    <row r="12" spans="1:17" x14ac:dyDescent="0.3">
      <c r="B12" s="1120"/>
      <c r="C12" s="593" t="s">
        <v>781</v>
      </c>
      <c r="D12" s="649">
        <v>19</v>
      </c>
      <c r="E12" s="649">
        <v>26</v>
      </c>
      <c r="F12" s="649">
        <v>52</v>
      </c>
      <c r="G12" s="649">
        <v>93</v>
      </c>
      <c r="H12" s="650">
        <v>34</v>
      </c>
      <c r="I12" s="651">
        <v>5.7179375063065487E-4</v>
      </c>
      <c r="J12" s="596">
        <v>-0.63440860215053763</v>
      </c>
      <c r="K12" s="585"/>
      <c r="L12" s="598"/>
      <c r="M12" s="598"/>
      <c r="N12" s="585"/>
      <c r="O12" s="585"/>
      <c r="P12" s="585"/>
      <c r="Q12" s="585"/>
    </row>
    <row r="13" spans="1:17" x14ac:dyDescent="0.3">
      <c r="B13" s="1121"/>
      <c r="C13" s="593" t="s">
        <v>750</v>
      </c>
      <c r="D13" s="649">
        <v>8</v>
      </c>
      <c r="E13" s="649">
        <v>12</v>
      </c>
      <c r="F13" s="649">
        <v>16</v>
      </c>
      <c r="G13" s="649">
        <v>11</v>
      </c>
      <c r="H13" s="650">
        <v>4</v>
      </c>
      <c r="I13" s="651">
        <v>6.7269853015371157E-5</v>
      </c>
      <c r="J13" s="596">
        <v>-0.63636363636363635</v>
      </c>
      <c r="K13" s="585"/>
      <c r="L13" s="598"/>
      <c r="M13" s="598"/>
      <c r="N13" s="585"/>
      <c r="O13" s="585"/>
      <c r="P13" s="585"/>
      <c r="Q13" s="585"/>
    </row>
    <row r="14" spans="1:17" x14ac:dyDescent="0.3">
      <c r="B14" s="611" t="s">
        <v>783</v>
      </c>
      <c r="C14" s="655"/>
      <c r="D14" s="653">
        <v>36505</v>
      </c>
      <c r="E14" s="653">
        <v>34261</v>
      </c>
      <c r="F14" s="653">
        <v>31795</v>
      </c>
      <c r="G14" s="653">
        <v>36313</v>
      </c>
      <c r="H14" s="653">
        <v>59462</v>
      </c>
      <c r="I14" s="654">
        <v>1</v>
      </c>
      <c r="J14" s="600">
        <v>0.63748519813840776</v>
      </c>
      <c r="K14" s="585"/>
      <c r="L14" s="598"/>
      <c r="M14" s="598"/>
      <c r="N14" s="585"/>
      <c r="O14" s="585"/>
      <c r="P14" s="585"/>
      <c r="Q14" s="585"/>
    </row>
    <row r="15" spans="1:17" x14ac:dyDescent="0.3">
      <c r="B15" s="656" t="s">
        <v>831</v>
      </c>
      <c r="C15" s="657"/>
      <c r="D15" s="658">
        <v>41020</v>
      </c>
      <c r="E15" s="658">
        <v>38475</v>
      </c>
      <c r="F15" s="658">
        <v>35682</v>
      </c>
      <c r="G15" s="658">
        <v>39962</v>
      </c>
      <c r="H15" s="658">
        <v>63998</v>
      </c>
      <c r="I15" s="659"/>
      <c r="J15" s="604">
        <v>0.60147139782793646</v>
      </c>
      <c r="K15" s="585"/>
      <c r="L15" s="598"/>
      <c r="M15" s="598"/>
      <c r="N15" s="585"/>
      <c r="O15" s="585"/>
      <c r="P15" s="585"/>
      <c r="Q15" s="585"/>
    </row>
    <row r="16" spans="1:17" ht="11.25" customHeight="1" x14ac:dyDescent="0.3">
      <c r="B16" s="1111" t="s">
        <v>785</v>
      </c>
      <c r="C16" s="1111"/>
      <c r="D16" s="1111"/>
      <c r="E16" s="1111"/>
      <c r="F16" s="1111"/>
      <c r="G16" s="1111"/>
      <c r="H16" s="1111"/>
      <c r="I16" s="1111"/>
      <c r="J16" s="1111"/>
      <c r="K16" s="585"/>
      <c r="L16" s="585"/>
      <c r="M16" s="585"/>
      <c r="N16" s="585"/>
      <c r="O16" s="585"/>
      <c r="P16" s="585"/>
      <c r="Q16" s="585"/>
    </row>
    <row r="17" spans="1:17" x14ac:dyDescent="0.3">
      <c r="B17" s="660"/>
      <c r="C17" s="660"/>
      <c r="D17" s="660"/>
      <c r="E17" s="660"/>
      <c r="F17" s="660"/>
      <c r="G17" s="660"/>
      <c r="H17" s="660"/>
      <c r="I17" s="660"/>
      <c r="J17" s="660"/>
      <c r="K17" s="585"/>
      <c r="L17" s="585"/>
      <c r="M17" s="585"/>
      <c r="N17" s="585"/>
      <c r="O17" s="585"/>
      <c r="P17" s="585"/>
      <c r="Q17" s="585"/>
    </row>
    <row r="18" spans="1:17" ht="13.8" x14ac:dyDescent="0.3">
      <c r="B18" s="588" t="s">
        <v>786</v>
      </c>
      <c r="C18" s="646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</row>
    <row r="19" spans="1:17" ht="11.25" customHeight="1" x14ac:dyDescent="0.3">
      <c r="A19" s="647"/>
      <c r="B19" s="1112" t="s">
        <v>787</v>
      </c>
      <c r="C19" s="1112" t="s">
        <v>788</v>
      </c>
      <c r="D19" s="1112" t="s">
        <v>789</v>
      </c>
      <c r="E19" s="1113">
        <v>2017</v>
      </c>
      <c r="F19" s="1115">
        <v>2018</v>
      </c>
      <c r="G19" s="1115">
        <v>2019</v>
      </c>
      <c r="H19" s="1115">
        <v>2020</v>
      </c>
      <c r="I19" s="1115">
        <v>2021</v>
      </c>
      <c r="J19" s="1117" t="s">
        <v>14</v>
      </c>
      <c r="K19" s="1115" t="s">
        <v>15</v>
      </c>
      <c r="L19" s="585"/>
      <c r="M19" s="585"/>
      <c r="N19" s="585"/>
      <c r="O19" s="585"/>
      <c r="P19" s="585"/>
      <c r="Q19" s="585"/>
    </row>
    <row r="20" spans="1:17" x14ac:dyDescent="0.3">
      <c r="A20" s="648"/>
      <c r="B20" s="1112"/>
      <c r="C20" s="1112"/>
      <c r="D20" s="1112"/>
      <c r="E20" s="1114"/>
      <c r="F20" s="1116"/>
      <c r="G20" s="1116"/>
      <c r="H20" s="1116"/>
      <c r="I20" s="1116"/>
      <c r="J20" s="1118"/>
      <c r="K20" s="1116"/>
      <c r="L20" s="585"/>
      <c r="M20" s="585"/>
      <c r="N20" s="585"/>
      <c r="O20" s="585"/>
      <c r="P20" s="585"/>
      <c r="Q20" s="585"/>
    </row>
    <row r="21" spans="1:17" x14ac:dyDescent="0.3">
      <c r="A21" s="648"/>
      <c r="B21" s="1119" t="s">
        <v>790</v>
      </c>
      <c r="C21" s="593" t="s">
        <v>50</v>
      </c>
      <c r="D21" s="661" t="s">
        <v>49</v>
      </c>
      <c r="E21" s="606">
        <v>1941.6143543000001</v>
      </c>
      <c r="F21" s="606">
        <v>2551.71341007</v>
      </c>
      <c r="G21" s="606">
        <v>2107.3026671500002</v>
      </c>
      <c r="H21" s="606">
        <v>2687.4670107900001</v>
      </c>
      <c r="I21" s="607">
        <v>4148.2705000200003</v>
      </c>
      <c r="J21" s="608">
        <v>0.74561570790993081</v>
      </c>
      <c r="K21" s="608">
        <v>0.54356145893697372</v>
      </c>
      <c r="L21" s="598"/>
      <c r="M21" s="598"/>
      <c r="N21" s="598"/>
      <c r="O21" s="585"/>
      <c r="P21" s="585"/>
      <c r="Q21" s="585"/>
    </row>
    <row r="22" spans="1:17" ht="20.399999999999999" x14ac:dyDescent="0.3">
      <c r="B22" s="1120"/>
      <c r="C22" s="593" t="s">
        <v>48</v>
      </c>
      <c r="D22" s="661" t="s">
        <v>791</v>
      </c>
      <c r="E22" s="606">
        <v>548.26755492000007</v>
      </c>
      <c r="F22" s="606">
        <v>607.46478506999995</v>
      </c>
      <c r="G22" s="606">
        <v>545.81558129999996</v>
      </c>
      <c r="H22" s="606">
        <v>510.84266017999994</v>
      </c>
      <c r="I22" s="607">
        <v>646.58249619000003</v>
      </c>
      <c r="J22" s="608">
        <v>0.11621760577487718</v>
      </c>
      <c r="K22" s="608">
        <v>0.26571750284553564</v>
      </c>
      <c r="L22" s="598"/>
      <c r="M22" s="598"/>
      <c r="N22" s="598"/>
      <c r="O22" s="585"/>
      <c r="P22" s="585"/>
      <c r="Q22" s="585"/>
    </row>
    <row r="23" spans="1:17" x14ac:dyDescent="0.3">
      <c r="B23" s="1120"/>
      <c r="C23" s="593" t="s">
        <v>794</v>
      </c>
      <c r="D23" s="661" t="s">
        <v>119</v>
      </c>
      <c r="E23" s="606">
        <v>87.553991780000004</v>
      </c>
      <c r="F23" s="606">
        <v>47.015151289999991</v>
      </c>
      <c r="G23" s="606">
        <v>116.77280469999999</v>
      </c>
      <c r="H23" s="606">
        <v>76.816537229999994</v>
      </c>
      <c r="I23" s="607">
        <v>173.41947625999998</v>
      </c>
      <c r="J23" s="608">
        <v>3.1170649444472318E-2</v>
      </c>
      <c r="K23" s="608">
        <v>1.2575799757903248</v>
      </c>
      <c r="L23" s="598"/>
      <c r="M23" s="598"/>
      <c r="N23" s="598"/>
      <c r="O23" s="585"/>
      <c r="P23" s="585"/>
      <c r="Q23" s="585"/>
    </row>
    <row r="24" spans="1:17" x14ac:dyDescent="0.3">
      <c r="B24" s="1121"/>
      <c r="C24" s="609" t="s">
        <v>68</v>
      </c>
      <c r="D24" s="662"/>
      <c r="E24" s="606">
        <v>483.84871004999928</v>
      </c>
      <c r="F24" s="606">
        <v>567.84118413999943</v>
      </c>
      <c r="G24" s="606">
        <v>429.49187117999918</v>
      </c>
      <c r="H24" s="606">
        <v>414.23460909999937</v>
      </c>
      <c r="I24" s="607">
        <v>595.27783368999951</v>
      </c>
      <c r="J24" s="608">
        <v>0.10699603687071976</v>
      </c>
      <c r="K24" s="608">
        <v>0.43705480086115878</v>
      </c>
      <c r="L24" s="598"/>
      <c r="M24" s="598"/>
      <c r="N24" s="598"/>
      <c r="O24" s="585"/>
      <c r="P24" s="585"/>
      <c r="Q24" s="585"/>
    </row>
    <row r="25" spans="1:17" ht="12.75" customHeight="1" x14ac:dyDescent="0.3">
      <c r="B25" s="611"/>
      <c r="C25" s="612"/>
      <c r="D25" s="612" t="s">
        <v>26</v>
      </c>
      <c r="E25" s="613">
        <v>3061.2846110499995</v>
      </c>
      <c r="F25" s="613">
        <v>3774.0345305699993</v>
      </c>
      <c r="G25" s="613">
        <v>3199.3829243299992</v>
      </c>
      <c r="H25" s="613">
        <v>3689.3608172999998</v>
      </c>
      <c r="I25" s="613">
        <v>5563.5503061599993</v>
      </c>
      <c r="J25" s="614">
        <v>1</v>
      </c>
      <c r="K25" s="614">
        <v>0.5079984261966537</v>
      </c>
      <c r="L25" s="598"/>
      <c r="M25" s="598"/>
      <c r="N25" s="598"/>
      <c r="O25" s="585"/>
      <c r="P25" s="585"/>
      <c r="Q25" s="585"/>
    </row>
    <row r="26" spans="1:17" ht="20.399999999999999" x14ac:dyDescent="0.3">
      <c r="B26" s="1119" t="s">
        <v>795</v>
      </c>
      <c r="C26" s="593">
        <v>85013400</v>
      </c>
      <c r="D26" s="661" t="s">
        <v>832</v>
      </c>
      <c r="E26" s="606">
        <v>11.659952670000001</v>
      </c>
      <c r="F26" s="606">
        <v>62.192646209999999</v>
      </c>
      <c r="G26" s="606">
        <v>156.98250096000004</v>
      </c>
      <c r="H26" s="606">
        <v>427.85117395000003</v>
      </c>
      <c r="I26" s="607">
        <v>78.044553250000007</v>
      </c>
      <c r="J26" s="608">
        <v>0.11708938884297099</v>
      </c>
      <c r="K26" s="608">
        <v>-0.81758948437729306</v>
      </c>
      <c r="L26" s="598"/>
      <c r="M26" s="598"/>
      <c r="N26" s="598"/>
      <c r="O26" s="585"/>
      <c r="P26" s="585"/>
      <c r="Q26" s="585"/>
    </row>
    <row r="27" spans="1:17" ht="30.6" x14ac:dyDescent="0.3">
      <c r="B27" s="1120"/>
      <c r="C27" s="593" t="s">
        <v>833</v>
      </c>
      <c r="D27" s="661" t="s">
        <v>834</v>
      </c>
      <c r="E27" s="606">
        <v>9.0392506400000006</v>
      </c>
      <c r="F27" s="606">
        <v>8.5467832699999988</v>
      </c>
      <c r="G27" s="606">
        <v>47.910178510000009</v>
      </c>
      <c r="H27" s="606">
        <v>51.904198740000005</v>
      </c>
      <c r="I27" s="607">
        <v>39.634792700000006</v>
      </c>
      <c r="J27" s="608">
        <v>5.9463645583247002E-2</v>
      </c>
      <c r="K27" s="608">
        <v>-0.23638561692205784</v>
      </c>
      <c r="L27" s="598"/>
      <c r="M27" s="598"/>
      <c r="N27" s="598"/>
      <c r="O27" s="585"/>
      <c r="P27" s="585"/>
      <c r="Q27" s="585"/>
    </row>
    <row r="28" spans="1:17" ht="20.399999999999999" x14ac:dyDescent="0.3">
      <c r="B28" s="1120"/>
      <c r="C28" s="593" t="s">
        <v>835</v>
      </c>
      <c r="D28" s="661" t="s">
        <v>836</v>
      </c>
      <c r="E28" s="606">
        <v>14.314044819999999</v>
      </c>
      <c r="F28" s="606">
        <v>11.622356119999999</v>
      </c>
      <c r="G28" s="606">
        <v>20.384293920000001</v>
      </c>
      <c r="H28" s="606">
        <v>19.301407359999999</v>
      </c>
      <c r="I28" s="607">
        <v>31.241446109999998</v>
      </c>
      <c r="J28" s="608">
        <v>4.687119958099719E-2</v>
      </c>
      <c r="K28" s="608">
        <v>0.61860974836189353</v>
      </c>
      <c r="L28" s="598"/>
      <c r="M28" s="598"/>
      <c r="N28" s="598"/>
      <c r="O28" s="585"/>
      <c r="P28" s="585"/>
      <c r="Q28" s="585"/>
    </row>
    <row r="29" spans="1:17" x14ac:dyDescent="0.3">
      <c r="B29" s="1121"/>
      <c r="C29" s="609" t="s">
        <v>68</v>
      </c>
      <c r="D29" s="610"/>
      <c r="E29" s="606">
        <v>513.70521508000036</v>
      </c>
      <c r="F29" s="606">
        <v>411.14378066000177</v>
      </c>
      <c r="G29" s="606">
        <v>508.14732046999933</v>
      </c>
      <c r="H29" s="606">
        <v>423.8679699300003</v>
      </c>
      <c r="I29" s="607">
        <v>517.61743161000186</v>
      </c>
      <c r="J29" s="608">
        <v>0.77657576599278488</v>
      </c>
      <c r="K29" s="608">
        <v>0.22117609333746979</v>
      </c>
      <c r="L29" s="598"/>
      <c r="M29" s="598"/>
      <c r="N29" s="598"/>
      <c r="O29" s="585"/>
      <c r="P29" s="585"/>
      <c r="Q29" s="585"/>
    </row>
    <row r="30" spans="1:17" ht="12.75" customHeight="1" x14ac:dyDescent="0.3">
      <c r="B30" s="611"/>
      <c r="C30" s="612"/>
      <c r="D30" s="612" t="s">
        <v>381</v>
      </c>
      <c r="E30" s="613">
        <v>548.71846321000032</v>
      </c>
      <c r="F30" s="613">
        <v>493.50556626000173</v>
      </c>
      <c r="G30" s="613">
        <v>733.42429385999935</v>
      </c>
      <c r="H30" s="613">
        <v>922.92474998000034</v>
      </c>
      <c r="I30" s="613">
        <v>666.5382236700018</v>
      </c>
      <c r="J30" s="614">
        <v>1</v>
      </c>
      <c r="K30" s="614">
        <v>-0.27779786631093639</v>
      </c>
      <c r="L30" s="598"/>
      <c r="M30" s="598"/>
      <c r="N30" s="598"/>
      <c r="O30" s="585"/>
      <c r="P30" s="585"/>
      <c r="Q30" s="585"/>
    </row>
    <row r="31" spans="1:17" x14ac:dyDescent="0.3">
      <c r="B31" s="1108" t="s">
        <v>837</v>
      </c>
      <c r="C31" s="1109"/>
      <c r="D31" s="1110"/>
      <c r="E31" s="663">
        <v>3610.0030742600002</v>
      </c>
      <c r="F31" s="663">
        <v>4267.5400968300009</v>
      </c>
      <c r="G31" s="663">
        <v>3932.8072181899984</v>
      </c>
      <c r="H31" s="663">
        <v>4612.2855672799997</v>
      </c>
      <c r="I31" s="663">
        <v>6230.08852983</v>
      </c>
      <c r="J31" s="664"/>
      <c r="K31" s="665">
        <v>0.35075949633883274</v>
      </c>
      <c r="L31" s="585"/>
      <c r="M31" s="598"/>
      <c r="N31" s="598"/>
      <c r="O31" s="585"/>
      <c r="P31" s="585"/>
      <c r="Q31" s="585"/>
    </row>
    <row r="32" spans="1:17" ht="11.25" customHeight="1" x14ac:dyDescent="0.3">
      <c r="B32" s="1111" t="s">
        <v>838</v>
      </c>
      <c r="C32" s="1111"/>
      <c r="D32" s="1111"/>
      <c r="E32" s="1111"/>
      <c r="F32" s="1111"/>
      <c r="G32" s="1111"/>
      <c r="H32" s="1111"/>
      <c r="I32" s="1111"/>
      <c r="J32" s="1111"/>
      <c r="K32" s="1111"/>
      <c r="L32" s="585"/>
      <c r="M32" s="585"/>
      <c r="N32" s="585"/>
      <c r="O32" s="585"/>
      <c r="P32" s="585"/>
      <c r="Q32" s="585"/>
    </row>
    <row r="33" spans="1:17" x14ac:dyDescent="0.3">
      <c r="B33" s="1134"/>
      <c r="C33" s="1134"/>
      <c r="D33" s="1134"/>
      <c r="E33" s="1134"/>
      <c r="F33" s="1134"/>
      <c r="G33" s="1134"/>
      <c r="H33" s="1134"/>
      <c r="I33" s="1134"/>
      <c r="J33" s="1134"/>
      <c r="K33" s="1134"/>
      <c r="L33" s="585"/>
      <c r="M33" s="585"/>
      <c r="N33" s="585"/>
      <c r="O33" s="585"/>
      <c r="P33" s="585"/>
      <c r="Q33" s="585"/>
    </row>
    <row r="34" spans="1:17" x14ac:dyDescent="0.3">
      <c r="B34" s="1134"/>
      <c r="C34" s="1134"/>
      <c r="D34" s="1134"/>
      <c r="E34" s="1134"/>
      <c r="F34" s="1134"/>
      <c r="G34" s="1134"/>
      <c r="H34" s="1134"/>
      <c r="I34" s="1134"/>
      <c r="J34" s="1134"/>
      <c r="K34" s="1134"/>
      <c r="L34" s="585"/>
      <c r="M34" s="585"/>
      <c r="N34" s="585"/>
      <c r="O34" s="585"/>
      <c r="P34" s="585"/>
      <c r="Q34" s="585"/>
    </row>
    <row r="35" spans="1:17" x14ac:dyDescent="0.3">
      <c r="B35" s="666"/>
      <c r="C35" s="666"/>
      <c r="D35" s="666"/>
      <c r="E35" s="667"/>
      <c r="F35" s="667"/>
      <c r="G35" s="667"/>
      <c r="H35" s="667"/>
      <c r="I35" s="667"/>
      <c r="J35" s="666"/>
      <c r="K35" s="666"/>
      <c r="L35" s="585"/>
      <c r="M35" s="585"/>
      <c r="N35" s="585"/>
      <c r="O35" s="585"/>
      <c r="P35" s="585"/>
      <c r="Q35" s="585"/>
    </row>
    <row r="36" spans="1:17" ht="13.8" x14ac:dyDescent="0.3">
      <c r="B36" s="1135" t="s">
        <v>803</v>
      </c>
      <c r="C36" s="1135"/>
      <c r="D36" s="1135"/>
      <c r="E36" s="1135"/>
      <c r="F36" s="1135"/>
      <c r="G36" s="1135"/>
      <c r="H36" s="1135"/>
      <c r="I36" s="1135"/>
      <c r="J36" s="666"/>
      <c r="K36" s="585"/>
      <c r="L36" s="585"/>
      <c r="M36" s="585"/>
      <c r="N36" s="585"/>
      <c r="O36" s="585"/>
      <c r="P36" s="585"/>
      <c r="Q36" s="585"/>
    </row>
    <row r="37" spans="1:17" ht="15" customHeight="1" x14ac:dyDescent="0.3">
      <c r="A37" s="647"/>
      <c r="B37" s="1112" t="s">
        <v>804</v>
      </c>
      <c r="C37" s="1113">
        <v>2017</v>
      </c>
      <c r="D37" s="1115">
        <v>2018</v>
      </c>
      <c r="E37" s="1115">
        <v>2019</v>
      </c>
      <c r="F37" s="1115">
        <v>2020</v>
      </c>
      <c r="G37" s="1115">
        <v>2021</v>
      </c>
      <c r="H37" s="1117" t="s">
        <v>14</v>
      </c>
      <c r="I37" s="1115" t="s">
        <v>15</v>
      </c>
      <c r="J37" s="585"/>
      <c r="K37" s="585"/>
      <c r="L37" s="585"/>
      <c r="M37" s="585"/>
      <c r="N37" s="585"/>
      <c r="O37" s="585"/>
      <c r="P37" s="585"/>
      <c r="Q37" s="585"/>
    </row>
    <row r="38" spans="1:17" x14ac:dyDescent="0.3">
      <c r="B38" s="1112"/>
      <c r="C38" s="1114"/>
      <c r="D38" s="1116"/>
      <c r="E38" s="1116"/>
      <c r="F38" s="1116"/>
      <c r="G38" s="1116"/>
      <c r="H38" s="1118"/>
      <c r="I38" s="1116"/>
      <c r="J38" s="585"/>
      <c r="K38" s="585"/>
      <c r="L38" s="585"/>
      <c r="M38" s="585"/>
      <c r="N38" s="585"/>
      <c r="O38" s="585"/>
      <c r="P38" s="585"/>
      <c r="Q38" s="585"/>
    </row>
    <row r="39" spans="1:17" x14ac:dyDescent="0.3">
      <c r="B39" s="620" t="s">
        <v>805</v>
      </c>
      <c r="C39" s="668">
        <v>8.4584078799999638</v>
      </c>
      <c r="D39" s="668">
        <v>7.3619191599999807</v>
      </c>
      <c r="E39" s="668">
        <v>5.9821467100000021</v>
      </c>
      <c r="F39" s="668">
        <v>6.6210217300000096</v>
      </c>
      <c r="G39" s="669">
        <v>10.934354100000018</v>
      </c>
      <c r="H39" s="670">
        <v>8.4883947992431999E-2</v>
      </c>
      <c r="I39" s="623">
        <v>0.65146023467287462</v>
      </c>
      <c r="J39" s="585"/>
      <c r="K39" s="598"/>
      <c r="L39" s="598"/>
      <c r="M39" s="585"/>
      <c r="N39" s="585"/>
      <c r="O39" s="585"/>
      <c r="P39" s="585"/>
      <c r="Q39" s="585"/>
    </row>
    <row r="40" spans="1:17" x14ac:dyDescent="0.3">
      <c r="B40" s="620" t="s">
        <v>806</v>
      </c>
      <c r="C40" s="668">
        <v>98.135474320000142</v>
      </c>
      <c r="D40" s="668">
        <v>72.245453310000087</v>
      </c>
      <c r="E40" s="668">
        <v>108.29909205999975</v>
      </c>
      <c r="F40" s="668">
        <v>101.82244491999992</v>
      </c>
      <c r="G40" s="669">
        <v>113.34307945000013</v>
      </c>
      <c r="H40" s="670">
        <v>0.87988810069136902</v>
      </c>
      <c r="I40" s="623">
        <v>0.11314435180820648</v>
      </c>
      <c r="J40" s="585"/>
      <c r="K40" s="598"/>
      <c r="L40" s="598"/>
      <c r="M40" s="585"/>
      <c r="N40" s="585"/>
      <c r="O40" s="585"/>
      <c r="P40" s="585"/>
      <c r="Q40" s="585"/>
    </row>
    <row r="41" spans="1:17" x14ac:dyDescent="0.3">
      <c r="B41" s="620" t="s">
        <v>807</v>
      </c>
      <c r="C41" s="668">
        <v>0.21122782999999998</v>
      </c>
      <c r="D41" s="668">
        <v>0</v>
      </c>
      <c r="E41" s="668">
        <v>0</v>
      </c>
      <c r="F41" s="668">
        <v>0.30058366999999997</v>
      </c>
      <c r="G41" s="669">
        <v>1.08229394</v>
      </c>
      <c r="H41" s="670">
        <v>8.401902999966333E-3</v>
      </c>
      <c r="I41" s="623">
        <v>2.6006411792097692</v>
      </c>
      <c r="J41" s="585"/>
      <c r="K41" s="598"/>
      <c r="L41" s="598"/>
      <c r="M41" s="585"/>
      <c r="N41" s="585"/>
      <c r="O41" s="585"/>
      <c r="P41" s="585"/>
      <c r="Q41" s="585"/>
    </row>
    <row r="42" spans="1:17" x14ac:dyDescent="0.3">
      <c r="B42" s="620" t="s">
        <v>808</v>
      </c>
      <c r="C42" s="668">
        <v>0</v>
      </c>
      <c r="D42" s="668">
        <v>0</v>
      </c>
      <c r="E42" s="668">
        <v>0</v>
      </c>
      <c r="F42" s="668">
        <v>0</v>
      </c>
      <c r="G42" s="669">
        <v>0</v>
      </c>
      <c r="H42" s="670">
        <v>0</v>
      </c>
      <c r="I42" s="623" t="s">
        <v>56</v>
      </c>
      <c r="J42" s="585"/>
      <c r="K42" s="598"/>
      <c r="L42" s="598"/>
      <c r="M42" s="585"/>
      <c r="N42" s="585"/>
      <c r="O42" s="585"/>
      <c r="P42" s="585"/>
      <c r="Q42" s="585"/>
    </row>
    <row r="43" spans="1:17" x14ac:dyDescent="0.3">
      <c r="B43" s="620" t="s">
        <v>809</v>
      </c>
      <c r="C43" s="668">
        <v>0.87933183000000015</v>
      </c>
      <c r="D43" s="668">
        <v>0.40736738999999983</v>
      </c>
      <c r="E43" s="668">
        <v>0.45986533000000018</v>
      </c>
      <c r="F43" s="668">
        <v>0.26179339999999957</v>
      </c>
      <c r="G43" s="669">
        <v>3.455606369999999</v>
      </c>
      <c r="H43" s="670">
        <v>2.6826048316232615E-2</v>
      </c>
      <c r="I43" s="623">
        <v>12.199745944702979</v>
      </c>
      <c r="J43" s="585"/>
      <c r="K43" s="598"/>
      <c r="L43" s="598"/>
      <c r="M43" s="585"/>
      <c r="N43" s="585"/>
      <c r="O43" s="585"/>
      <c r="P43" s="585"/>
      <c r="Q43" s="585"/>
    </row>
    <row r="44" spans="1:17" x14ac:dyDescent="0.3">
      <c r="B44" s="624" t="s">
        <v>839</v>
      </c>
      <c r="C44" s="671">
        <v>107.68444186000011</v>
      </c>
      <c r="D44" s="671">
        <v>80.014739860000077</v>
      </c>
      <c r="E44" s="671">
        <v>114.74110409999976</v>
      </c>
      <c r="F44" s="671">
        <v>109.00584371999993</v>
      </c>
      <c r="G44" s="671">
        <v>128.81533386000015</v>
      </c>
      <c r="H44" s="672">
        <v>1</v>
      </c>
      <c r="I44" s="626">
        <v>0.18172869879237186</v>
      </c>
      <c r="J44" s="585"/>
      <c r="K44" s="598"/>
      <c r="L44" s="598"/>
      <c r="M44" s="585"/>
      <c r="N44" s="585"/>
      <c r="O44" s="585"/>
      <c r="P44" s="585"/>
      <c r="Q44" s="585"/>
    </row>
    <row r="45" spans="1:17" ht="11.25" customHeight="1" x14ac:dyDescent="0.3">
      <c r="B45" s="1105" t="s">
        <v>811</v>
      </c>
      <c r="C45" s="1105"/>
      <c r="D45" s="1105"/>
      <c r="E45" s="1105"/>
      <c r="F45" s="1105"/>
      <c r="G45" s="1105"/>
      <c r="H45" s="1105"/>
      <c r="I45" s="1105"/>
      <c r="J45" s="585"/>
      <c r="K45" s="585"/>
      <c r="L45" s="585"/>
      <c r="M45" s="585"/>
      <c r="N45" s="585"/>
      <c r="O45" s="585"/>
      <c r="P45" s="585"/>
      <c r="Q45" s="585"/>
    </row>
    <row r="46" spans="1:17" x14ac:dyDescent="0.3">
      <c r="B46" s="846" t="s">
        <v>521</v>
      </c>
      <c r="C46" s="846"/>
      <c r="D46" s="846"/>
      <c r="E46" s="846"/>
      <c r="F46" s="846"/>
      <c r="G46" s="846"/>
      <c r="H46" s="846"/>
      <c r="I46" s="846"/>
      <c r="J46" s="585"/>
      <c r="K46" s="585"/>
      <c r="L46" s="585"/>
      <c r="M46" s="585"/>
      <c r="N46" s="585"/>
      <c r="O46" s="585"/>
      <c r="P46" s="585"/>
      <c r="Q46" s="585"/>
    </row>
    <row r="47" spans="1:17" x14ac:dyDescent="0.3">
      <c r="B47" s="618"/>
      <c r="C47" s="618"/>
      <c r="D47" s="618"/>
      <c r="E47" s="618"/>
      <c r="F47" s="618"/>
      <c r="G47" s="618"/>
      <c r="H47" s="618"/>
      <c r="I47" s="618"/>
      <c r="J47" s="585"/>
      <c r="K47" s="585"/>
      <c r="L47" s="585"/>
      <c r="M47" s="585"/>
      <c r="N47" s="585"/>
      <c r="O47" s="585"/>
      <c r="P47" s="585"/>
      <c r="Q47" s="585"/>
    </row>
    <row r="48" spans="1:17" ht="13.8" x14ac:dyDescent="0.3">
      <c r="B48" s="588" t="s">
        <v>840</v>
      </c>
      <c r="C48" s="646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</row>
    <row r="49" spans="2:19" x14ac:dyDescent="0.3">
      <c r="B49" s="1106" t="s">
        <v>776</v>
      </c>
      <c r="C49" s="1095" t="s">
        <v>660</v>
      </c>
      <c r="D49" s="1097">
        <v>2020</v>
      </c>
      <c r="E49" s="1098"/>
      <c r="F49" s="1098"/>
      <c r="G49" s="1099"/>
      <c r="H49" s="1097">
        <v>2021</v>
      </c>
      <c r="I49" s="1098"/>
      <c r="J49" s="1098"/>
      <c r="K49" s="1099"/>
    </row>
    <row r="50" spans="2:19" ht="12" x14ac:dyDescent="0.3">
      <c r="B50" s="1107"/>
      <c r="C50" s="1096"/>
      <c r="D50" s="628" t="s">
        <v>813</v>
      </c>
      <c r="E50" s="628" t="s">
        <v>814</v>
      </c>
      <c r="F50" s="628" t="s">
        <v>715</v>
      </c>
      <c r="G50" s="628" t="s">
        <v>716</v>
      </c>
      <c r="H50" s="628" t="s">
        <v>813</v>
      </c>
      <c r="I50" s="628" t="s">
        <v>814</v>
      </c>
      <c r="J50" s="628" t="s">
        <v>715</v>
      </c>
      <c r="K50" s="628" t="s">
        <v>716</v>
      </c>
    </row>
    <row r="51" spans="2:19" ht="13.8" x14ac:dyDescent="0.3">
      <c r="B51" s="1130" t="s">
        <v>614</v>
      </c>
      <c r="C51" s="629" t="s">
        <v>297</v>
      </c>
      <c r="D51" s="673">
        <v>3640</v>
      </c>
      <c r="E51" s="673">
        <v>2938</v>
      </c>
      <c r="F51" s="673">
        <v>21264</v>
      </c>
      <c r="G51" s="674">
        <v>199576.01382000002</v>
      </c>
      <c r="H51" s="675">
        <v>143</v>
      </c>
      <c r="I51" s="675">
        <v>12</v>
      </c>
      <c r="J51" s="675">
        <v>25253</v>
      </c>
      <c r="K51" s="675">
        <v>289481</v>
      </c>
    </row>
    <row r="52" spans="2:19" ht="13.8" x14ac:dyDescent="0.3">
      <c r="B52" s="1131"/>
      <c r="C52" s="629" t="s">
        <v>664</v>
      </c>
      <c r="D52" s="673">
        <v>0</v>
      </c>
      <c r="E52" s="673">
        <v>1</v>
      </c>
      <c r="F52" s="673">
        <v>0</v>
      </c>
      <c r="G52" s="674">
        <v>0</v>
      </c>
      <c r="H52" s="675">
        <v>0</v>
      </c>
      <c r="I52" s="675">
        <v>0</v>
      </c>
      <c r="J52" s="675">
        <v>0</v>
      </c>
      <c r="K52" s="675">
        <v>0</v>
      </c>
    </row>
    <row r="53" spans="2:19" ht="13.8" x14ac:dyDescent="0.3">
      <c r="B53" s="1103" t="s">
        <v>815</v>
      </c>
      <c r="C53" s="1103"/>
      <c r="D53" s="676">
        <v>3640</v>
      </c>
      <c r="E53" s="676">
        <v>2939</v>
      </c>
      <c r="F53" s="676">
        <v>21264</v>
      </c>
      <c r="G53" s="677">
        <v>199576</v>
      </c>
      <c r="H53" s="676">
        <v>143</v>
      </c>
      <c r="I53" s="676">
        <v>12</v>
      </c>
      <c r="J53" s="676">
        <v>25253</v>
      </c>
      <c r="K53" s="676">
        <v>289481</v>
      </c>
    </row>
    <row r="54" spans="2:19" x14ac:dyDescent="0.3">
      <c r="B54" s="1130" t="s">
        <v>618</v>
      </c>
      <c r="C54" s="629" t="s">
        <v>297</v>
      </c>
      <c r="D54" s="673">
        <v>3797</v>
      </c>
      <c r="E54" s="673">
        <v>3083</v>
      </c>
      <c r="F54" s="673">
        <v>31599</v>
      </c>
      <c r="G54" s="673">
        <v>550083</v>
      </c>
      <c r="H54" s="675">
        <v>8</v>
      </c>
      <c r="I54" s="675">
        <v>0</v>
      </c>
      <c r="J54" s="675">
        <v>38472</v>
      </c>
      <c r="K54" s="675">
        <v>650786</v>
      </c>
    </row>
    <row r="55" spans="2:19" x14ac:dyDescent="0.3">
      <c r="B55" s="1131"/>
      <c r="C55" s="629" t="s">
        <v>664</v>
      </c>
      <c r="D55" s="673">
        <v>0</v>
      </c>
      <c r="E55" s="673">
        <v>0</v>
      </c>
      <c r="F55" s="673">
        <v>1</v>
      </c>
      <c r="G55" s="673">
        <v>0</v>
      </c>
      <c r="H55" s="675">
        <v>0</v>
      </c>
      <c r="I55" s="675">
        <v>0</v>
      </c>
      <c r="J55" s="675">
        <v>2</v>
      </c>
      <c r="K55" s="675">
        <v>0</v>
      </c>
    </row>
    <row r="56" spans="2:19" x14ac:dyDescent="0.3">
      <c r="B56" s="1103" t="s">
        <v>816</v>
      </c>
      <c r="C56" s="1103"/>
      <c r="D56" s="676">
        <v>3797</v>
      </c>
      <c r="E56" s="676">
        <v>3083</v>
      </c>
      <c r="F56" s="676">
        <v>31600</v>
      </c>
      <c r="G56" s="676">
        <v>550083</v>
      </c>
      <c r="H56" s="676">
        <v>8</v>
      </c>
      <c r="I56" s="676">
        <v>0</v>
      </c>
      <c r="J56" s="676">
        <v>38474</v>
      </c>
      <c r="K56" s="676">
        <v>650786</v>
      </c>
    </row>
    <row r="57" spans="2:19" x14ac:dyDescent="0.3">
      <c r="B57" s="1132" t="s">
        <v>841</v>
      </c>
      <c r="C57" s="1133"/>
      <c r="D57" s="678">
        <v>7437</v>
      </c>
      <c r="E57" s="678">
        <v>6022</v>
      </c>
      <c r="F57" s="678">
        <v>52864</v>
      </c>
      <c r="G57" s="678">
        <v>749659</v>
      </c>
      <c r="H57" s="678">
        <v>151</v>
      </c>
      <c r="I57" s="678">
        <v>12</v>
      </c>
      <c r="J57" s="678">
        <v>63727</v>
      </c>
      <c r="K57" s="678">
        <v>940267</v>
      </c>
      <c r="L57" s="679"/>
      <c r="M57" s="679"/>
      <c r="N57" s="679"/>
      <c r="O57" s="679"/>
      <c r="P57" s="679"/>
      <c r="Q57" s="679"/>
      <c r="R57" s="679"/>
      <c r="S57" s="679"/>
    </row>
    <row r="58" spans="2:19" ht="11.25" customHeight="1" x14ac:dyDescent="0.3">
      <c r="B58" s="1104" t="s">
        <v>842</v>
      </c>
      <c r="C58" s="1104"/>
      <c r="D58" s="1104"/>
      <c r="E58" s="1104"/>
      <c r="F58" s="1104"/>
      <c r="G58" s="1104"/>
      <c r="H58" s="1104"/>
      <c r="I58" s="1104"/>
      <c r="J58" s="1104"/>
      <c r="K58" s="1104"/>
      <c r="L58" s="680"/>
      <c r="M58" s="680"/>
      <c r="N58" s="681"/>
    </row>
    <row r="59" spans="2:19" x14ac:dyDescent="0.3">
      <c r="B59" s="1093" t="s">
        <v>657</v>
      </c>
      <c r="C59" s="1093"/>
      <c r="D59" s="1093"/>
      <c r="E59" s="1093"/>
      <c r="F59" s="1093"/>
      <c r="G59" s="1093"/>
      <c r="H59" s="1093"/>
      <c r="I59" s="1093"/>
      <c r="J59" s="1093"/>
      <c r="K59" s="1093"/>
      <c r="L59" s="682"/>
      <c r="M59" s="422"/>
      <c r="N59" s="422"/>
    </row>
    <row r="60" spans="2:19" x14ac:dyDescent="0.3">
      <c r="B60" s="1093" t="s">
        <v>658</v>
      </c>
      <c r="C60" s="1093"/>
      <c r="D60" s="1093"/>
      <c r="E60" s="1093"/>
      <c r="F60" s="1093"/>
      <c r="G60" s="1093"/>
      <c r="H60" s="1093"/>
      <c r="I60" s="1093"/>
      <c r="J60" s="1093"/>
      <c r="K60" s="1093"/>
      <c r="L60" s="683"/>
      <c r="M60" s="422"/>
      <c r="N60" s="422"/>
    </row>
    <row r="61" spans="2:19" x14ac:dyDescent="0.3">
      <c r="B61" s="1094" t="s">
        <v>843</v>
      </c>
      <c r="C61" s="1094"/>
      <c r="D61" s="1094"/>
      <c r="E61" s="1094"/>
      <c r="F61" s="1094"/>
      <c r="G61" s="1094"/>
      <c r="H61" s="1094"/>
      <c r="I61" s="1094"/>
      <c r="J61" s="1094"/>
      <c r="K61" s="1094"/>
      <c r="L61" s="683"/>
      <c r="M61" s="422"/>
      <c r="N61" s="422"/>
    </row>
    <row r="62" spans="2:19" x14ac:dyDescent="0.3">
      <c r="B62" s="683"/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422"/>
      <c r="N62" s="422"/>
    </row>
    <row r="63" spans="2:19" ht="13.8" x14ac:dyDescent="0.3">
      <c r="B63" s="1129" t="s">
        <v>844</v>
      </c>
      <c r="C63" s="1129"/>
      <c r="D63" s="1129"/>
      <c r="E63" s="1129"/>
      <c r="F63" s="1129"/>
      <c r="G63" s="1129"/>
      <c r="H63" s="1129"/>
      <c r="I63" s="1129"/>
      <c r="J63" s="1129"/>
      <c r="K63" s="1129"/>
    </row>
    <row r="64" spans="2:19" ht="11.25" customHeight="1" x14ac:dyDescent="0.3">
      <c r="B64" s="1095" t="s">
        <v>821</v>
      </c>
      <c r="C64" s="1097">
        <v>2020</v>
      </c>
      <c r="D64" s="1098"/>
      <c r="E64" s="1099"/>
      <c r="F64" s="1097">
        <v>2021</v>
      </c>
      <c r="G64" s="1098"/>
      <c r="H64" s="1099"/>
      <c r="I64" s="1100" t="s">
        <v>822</v>
      </c>
      <c r="J64" s="1100" t="s">
        <v>823</v>
      </c>
      <c r="K64" s="1100" t="s">
        <v>824</v>
      </c>
    </row>
    <row r="65" spans="2:15" x14ac:dyDescent="0.3">
      <c r="B65" s="1096"/>
      <c r="C65" s="637" t="s">
        <v>614</v>
      </c>
      <c r="D65" s="628" t="s">
        <v>618</v>
      </c>
      <c r="E65" s="628" t="s">
        <v>653</v>
      </c>
      <c r="F65" s="637" t="s">
        <v>614</v>
      </c>
      <c r="G65" s="628" t="s">
        <v>618</v>
      </c>
      <c r="H65" s="628" t="s">
        <v>653</v>
      </c>
      <c r="I65" s="1101"/>
      <c r="J65" s="1101"/>
      <c r="K65" s="1101"/>
    </row>
    <row r="66" spans="2:15" x14ac:dyDescent="0.3">
      <c r="B66" s="638" t="s">
        <v>825</v>
      </c>
      <c r="C66" s="630">
        <v>43955</v>
      </c>
      <c r="D66" s="630">
        <v>474613</v>
      </c>
      <c r="E66" s="639">
        <v>518568</v>
      </c>
      <c r="F66" s="631">
        <v>68179</v>
      </c>
      <c r="G66" s="631">
        <v>579367</v>
      </c>
      <c r="H66" s="640">
        <v>647546</v>
      </c>
      <c r="I66" s="684">
        <f>(F66-C66)/C66</f>
        <v>0.55110908884085996</v>
      </c>
      <c r="J66" s="684">
        <f>(G66-D66)/D66</f>
        <v>0.22071456112664423</v>
      </c>
      <c r="K66" s="684">
        <f>(H66-E66)/E66</f>
        <v>0.24871955076287006</v>
      </c>
      <c r="M66" s="685"/>
      <c r="N66" s="685"/>
      <c r="O66" s="685"/>
    </row>
    <row r="67" spans="2:15" x14ac:dyDescent="0.3">
      <c r="B67" s="638" t="s">
        <v>826</v>
      </c>
      <c r="C67" s="642">
        <v>2488047.8260799996</v>
      </c>
      <c r="D67" s="642">
        <v>2520747.59497</v>
      </c>
      <c r="E67" s="642">
        <v>5008795.4210499991</v>
      </c>
      <c r="F67" s="643">
        <v>4027832.4826600002</v>
      </c>
      <c r="G67" s="643">
        <v>3367914.0893700002</v>
      </c>
      <c r="H67" s="643">
        <v>7395746.5720300004</v>
      </c>
      <c r="I67" s="684">
        <f t="shared" ref="I67:K67" si="0">(F67-C67)/C67</f>
        <v>0.61887261186855136</v>
      </c>
      <c r="J67" s="684">
        <f t="shared" si="0"/>
        <v>0.33607747800314081</v>
      </c>
      <c r="K67" s="684">
        <f t="shared" si="0"/>
        <v>0.47655193521152484</v>
      </c>
      <c r="M67" s="685"/>
      <c r="N67" s="685"/>
      <c r="O67" s="685"/>
    </row>
    <row r="68" spans="2:15" x14ac:dyDescent="0.3">
      <c r="B68" s="958" t="s">
        <v>827</v>
      </c>
      <c r="C68" s="1092"/>
      <c r="D68" s="1092"/>
      <c r="E68" s="1092"/>
      <c r="F68" s="1092"/>
      <c r="G68" s="1092"/>
      <c r="H68" s="1092"/>
      <c r="I68" s="1092"/>
      <c r="J68" s="1092"/>
      <c r="K68" s="1092"/>
    </row>
    <row r="74" spans="2:15" x14ac:dyDescent="0.3">
      <c r="D74" s="687"/>
    </row>
  </sheetData>
  <mergeCells count="51">
    <mergeCell ref="B31:D31"/>
    <mergeCell ref="B6:B8"/>
    <mergeCell ref="B10:B13"/>
    <mergeCell ref="B16:J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21:B24"/>
    <mergeCell ref="B26:B29"/>
    <mergeCell ref="B32:K32"/>
    <mergeCell ref="B33:K33"/>
    <mergeCell ref="B34:K34"/>
    <mergeCell ref="B36:I36"/>
    <mergeCell ref="B37:B38"/>
    <mergeCell ref="C37:C38"/>
    <mergeCell ref="D37:D38"/>
    <mergeCell ref="E37:E38"/>
    <mergeCell ref="F37:F38"/>
    <mergeCell ref="G37:G38"/>
    <mergeCell ref="B58:K58"/>
    <mergeCell ref="H37:H38"/>
    <mergeCell ref="I37:I38"/>
    <mergeCell ref="B45:I45"/>
    <mergeCell ref="B46:I46"/>
    <mergeCell ref="B49:B50"/>
    <mergeCell ref="C49:C50"/>
    <mergeCell ref="D49:G49"/>
    <mergeCell ref="H49:K49"/>
    <mergeCell ref="B51:B52"/>
    <mergeCell ref="B53:C53"/>
    <mergeCell ref="B54:B55"/>
    <mergeCell ref="B56:C56"/>
    <mergeCell ref="B57:C57"/>
    <mergeCell ref="B68:K68"/>
    <mergeCell ref="B59:K59"/>
    <mergeCell ref="B60:K60"/>
    <mergeCell ref="B61:K61"/>
    <mergeCell ref="B63:K63"/>
    <mergeCell ref="B64:B65"/>
    <mergeCell ref="C64:E64"/>
    <mergeCell ref="F64:H64"/>
    <mergeCell ref="I64:I65"/>
    <mergeCell ref="J64:J65"/>
    <mergeCell ref="K64:K65"/>
  </mergeCells>
  <pageMargins left="0.7" right="0.7" top="0.75" bottom="0.75" header="0.3" footer="0.3"/>
  <pageSetup paperSize="183" fitToWidth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688" customWidth="1"/>
    <col min="2" max="2" width="50.109375" style="688" customWidth="1"/>
    <col min="3" max="3" width="28.109375" style="688" customWidth="1"/>
    <col min="4" max="4" width="31.5546875" style="688" customWidth="1"/>
    <col min="5" max="5" width="9.33203125" style="688" customWidth="1"/>
    <col min="6" max="6" width="8" style="688" customWidth="1"/>
    <col min="7" max="7" width="8.5546875" style="688" customWidth="1"/>
    <col min="8" max="8" width="11.109375" style="688" customWidth="1"/>
    <col min="9" max="9" width="13.33203125" style="688" customWidth="1"/>
    <col min="10" max="10" width="13.109375" style="688" customWidth="1"/>
    <col min="11" max="16384" width="11.44140625" style="688"/>
  </cols>
  <sheetData>
    <row r="2" spans="1:13" ht="14.4" x14ac:dyDescent="0.3">
      <c r="B2" s="689" t="s">
        <v>845</v>
      </c>
    </row>
    <row r="3" spans="1:13" x14ac:dyDescent="0.3">
      <c r="B3" s="690"/>
    </row>
    <row r="4" spans="1:13" ht="13.8" x14ac:dyDescent="0.3">
      <c r="B4" s="691" t="s">
        <v>774</v>
      </c>
    </row>
    <row r="5" spans="1:13" ht="20.399999999999999" x14ac:dyDescent="0.3">
      <c r="A5" s="692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3" x14ac:dyDescent="0.3">
      <c r="B6" s="693" t="s">
        <v>846</v>
      </c>
      <c r="C6" s="593" t="s">
        <v>734</v>
      </c>
      <c r="D6" s="594">
        <v>570</v>
      </c>
      <c r="E6" s="594">
        <v>517</v>
      </c>
      <c r="F6" s="594">
        <v>476</v>
      </c>
      <c r="G6" s="594">
        <v>493</v>
      </c>
      <c r="H6" s="595">
        <v>594</v>
      </c>
      <c r="I6" s="694">
        <v>1</v>
      </c>
      <c r="J6" s="694">
        <v>0.20486815415821491</v>
      </c>
      <c r="M6" s="598"/>
    </row>
    <row r="7" spans="1:13" x14ac:dyDescent="0.3">
      <c r="B7" s="611" t="s">
        <v>778</v>
      </c>
      <c r="C7" s="655"/>
      <c r="D7" s="599">
        <v>570</v>
      </c>
      <c r="E7" s="599">
        <v>517</v>
      </c>
      <c r="F7" s="599">
        <v>476</v>
      </c>
      <c r="G7" s="599">
        <v>493</v>
      </c>
      <c r="H7" s="599">
        <v>594</v>
      </c>
      <c r="I7" s="695">
        <v>1</v>
      </c>
      <c r="J7" s="695">
        <v>0.20486815415821491</v>
      </c>
      <c r="M7" s="598"/>
    </row>
    <row r="8" spans="1:13" x14ac:dyDescent="0.3">
      <c r="B8" s="1119" t="s">
        <v>847</v>
      </c>
      <c r="C8" s="593" t="s">
        <v>748</v>
      </c>
      <c r="D8" s="594">
        <v>50</v>
      </c>
      <c r="E8" s="594">
        <v>38</v>
      </c>
      <c r="F8" s="594">
        <v>19</v>
      </c>
      <c r="G8" s="594">
        <v>20</v>
      </c>
      <c r="H8" s="595">
        <v>37</v>
      </c>
      <c r="I8" s="694">
        <v>0.6607142857142857</v>
      </c>
      <c r="J8" s="694">
        <v>0.85000000000000009</v>
      </c>
      <c r="L8" s="598"/>
      <c r="M8" s="598"/>
    </row>
    <row r="9" spans="1:13" x14ac:dyDescent="0.3">
      <c r="B9" s="1121"/>
      <c r="C9" s="593" t="s">
        <v>781</v>
      </c>
      <c r="D9" s="594">
        <v>21</v>
      </c>
      <c r="E9" s="594">
        <v>8</v>
      </c>
      <c r="F9" s="594">
        <v>11</v>
      </c>
      <c r="G9" s="594">
        <v>10</v>
      </c>
      <c r="H9" s="595">
        <v>19</v>
      </c>
      <c r="I9" s="694">
        <v>0.3392857142857143</v>
      </c>
      <c r="J9" s="694">
        <v>0.89999999999999991</v>
      </c>
      <c r="L9" s="598"/>
      <c r="M9" s="598"/>
    </row>
    <row r="10" spans="1:13" x14ac:dyDescent="0.3">
      <c r="B10" s="611" t="s">
        <v>783</v>
      </c>
      <c r="C10" s="655"/>
      <c r="D10" s="599">
        <v>71</v>
      </c>
      <c r="E10" s="599">
        <v>46</v>
      </c>
      <c r="F10" s="599">
        <v>30</v>
      </c>
      <c r="G10" s="599">
        <v>30</v>
      </c>
      <c r="H10" s="599">
        <v>56</v>
      </c>
      <c r="I10" s="695">
        <v>1</v>
      </c>
      <c r="J10" s="695">
        <v>0.8666666666666667</v>
      </c>
      <c r="L10" s="598"/>
      <c r="M10" s="598"/>
    </row>
    <row r="11" spans="1:13" x14ac:dyDescent="0.3">
      <c r="B11" s="656" t="s">
        <v>848</v>
      </c>
      <c r="C11" s="657"/>
      <c r="D11" s="603">
        <v>641</v>
      </c>
      <c r="E11" s="603">
        <v>563</v>
      </c>
      <c r="F11" s="603">
        <v>506</v>
      </c>
      <c r="G11" s="603">
        <v>523</v>
      </c>
      <c r="H11" s="603">
        <v>650</v>
      </c>
      <c r="I11" s="696"/>
      <c r="J11" s="696">
        <v>0.24282982791587004</v>
      </c>
      <c r="L11" s="598"/>
      <c r="M11" s="598"/>
    </row>
    <row r="12" spans="1:13" ht="15" customHeight="1" x14ac:dyDescent="0.3">
      <c r="B12" s="1105" t="s">
        <v>785</v>
      </c>
      <c r="C12" s="1105"/>
      <c r="D12" s="1105"/>
      <c r="E12" s="1105"/>
      <c r="F12" s="1105"/>
      <c r="G12" s="1105"/>
      <c r="H12" s="1105"/>
      <c r="I12" s="1105"/>
      <c r="J12" s="1105"/>
    </row>
    <row r="13" spans="1:13" ht="15" customHeight="1" x14ac:dyDescent="0.3">
      <c r="B13" s="697"/>
      <c r="C13" s="697"/>
      <c r="D13" s="697"/>
      <c r="E13" s="697"/>
      <c r="F13" s="697"/>
      <c r="G13" s="697"/>
      <c r="H13" s="697"/>
      <c r="I13" s="697"/>
      <c r="J13" s="697"/>
    </row>
    <row r="14" spans="1:13" ht="13.8" x14ac:dyDescent="0.3">
      <c r="B14" s="691" t="s">
        <v>786</v>
      </c>
    </row>
    <row r="15" spans="1:13" ht="15" customHeight="1" x14ac:dyDescent="0.3">
      <c r="B15" s="1112" t="s">
        <v>787</v>
      </c>
      <c r="C15" s="1112" t="s">
        <v>788</v>
      </c>
      <c r="D15" s="1112" t="s">
        <v>789</v>
      </c>
      <c r="E15" s="1113">
        <v>2017</v>
      </c>
      <c r="F15" s="1115">
        <v>2018</v>
      </c>
      <c r="G15" s="1115">
        <v>2019</v>
      </c>
      <c r="H15" s="1115">
        <v>2020</v>
      </c>
      <c r="I15" s="1115">
        <v>2021</v>
      </c>
      <c r="J15" s="1117" t="s">
        <v>14</v>
      </c>
      <c r="K15" s="1115" t="s">
        <v>15</v>
      </c>
    </row>
    <row r="16" spans="1:13" x14ac:dyDescent="0.3">
      <c r="A16" s="692"/>
      <c r="B16" s="1112"/>
      <c r="C16" s="1112"/>
      <c r="D16" s="1112"/>
      <c r="E16" s="1114"/>
      <c r="F16" s="1116"/>
      <c r="G16" s="1116"/>
      <c r="H16" s="1116"/>
      <c r="I16" s="1116"/>
      <c r="J16" s="1118"/>
      <c r="K16" s="1116"/>
    </row>
    <row r="17" spans="1:14" x14ac:dyDescent="0.3">
      <c r="A17" s="692"/>
      <c r="B17" s="1119" t="s">
        <v>790</v>
      </c>
      <c r="C17" s="593" t="s">
        <v>849</v>
      </c>
      <c r="D17" s="605" t="s">
        <v>850</v>
      </c>
      <c r="E17" s="606">
        <v>299.32538174000001</v>
      </c>
      <c r="F17" s="606">
        <v>306.72207587999998</v>
      </c>
      <c r="G17" s="606">
        <v>219.47997803999999</v>
      </c>
      <c r="H17" s="606">
        <v>188.10013029000001</v>
      </c>
      <c r="I17" s="607">
        <v>290.69198822000004</v>
      </c>
      <c r="J17" s="608">
        <v>0.39363010541973625</v>
      </c>
      <c r="K17" s="608">
        <v>0.54541088180976205</v>
      </c>
      <c r="L17" s="598"/>
      <c r="M17" s="598"/>
      <c r="N17" s="598"/>
    </row>
    <row r="18" spans="1:14" x14ac:dyDescent="0.3">
      <c r="B18" s="1120"/>
      <c r="C18" s="593" t="s">
        <v>851</v>
      </c>
      <c r="D18" s="605" t="s">
        <v>852</v>
      </c>
      <c r="E18" s="606">
        <v>237.07790166000004</v>
      </c>
      <c r="F18" s="606">
        <v>165.16188387</v>
      </c>
      <c r="G18" s="606">
        <v>97.748291349999988</v>
      </c>
      <c r="H18" s="606">
        <v>110.35912472999999</v>
      </c>
      <c r="I18" s="607">
        <v>193.44988000000001</v>
      </c>
      <c r="J18" s="608">
        <v>0.26195320044460813</v>
      </c>
      <c r="K18" s="608">
        <v>0.75291241637958239</v>
      </c>
      <c r="L18" s="598"/>
      <c r="M18" s="598"/>
      <c r="N18" s="598"/>
    </row>
    <row r="19" spans="1:14" ht="20.399999999999999" x14ac:dyDescent="0.3">
      <c r="B19" s="1120"/>
      <c r="C19" s="593" t="s">
        <v>853</v>
      </c>
      <c r="D19" s="605" t="s">
        <v>854</v>
      </c>
      <c r="E19" s="606">
        <v>103.88774070000001</v>
      </c>
      <c r="F19" s="606">
        <v>148.05859815000002</v>
      </c>
      <c r="G19" s="606">
        <v>129.02734562000001</v>
      </c>
      <c r="H19" s="606">
        <v>128.78877322</v>
      </c>
      <c r="I19" s="607">
        <v>160.82355619000001</v>
      </c>
      <c r="J19" s="608">
        <v>0.2177734369794066</v>
      </c>
      <c r="K19" s="608">
        <v>0.24873894027453347</v>
      </c>
      <c r="L19" s="598"/>
      <c r="M19" s="598"/>
      <c r="N19" s="598"/>
    </row>
    <row r="20" spans="1:14" x14ac:dyDescent="0.3">
      <c r="B20" s="1121"/>
      <c r="C20" s="609" t="s">
        <v>68</v>
      </c>
      <c r="D20" s="610"/>
      <c r="E20" s="606">
        <v>113.63668776999999</v>
      </c>
      <c r="F20" s="606">
        <v>87.966891149999995</v>
      </c>
      <c r="G20" s="606">
        <v>78.433925149999993</v>
      </c>
      <c r="H20" s="606">
        <v>82.415878210000002</v>
      </c>
      <c r="I20" s="607">
        <v>93.524808469999996</v>
      </c>
      <c r="J20" s="608">
        <v>0.12664325715624891</v>
      </c>
      <c r="K20" s="608">
        <v>0.13479114099462541</v>
      </c>
      <c r="L20" s="598"/>
      <c r="M20" s="598"/>
      <c r="N20" s="598"/>
    </row>
    <row r="21" spans="1:14" x14ac:dyDescent="0.3">
      <c r="B21" s="611"/>
      <c r="C21" s="612"/>
      <c r="D21" s="655" t="s">
        <v>26</v>
      </c>
      <c r="E21" s="613">
        <v>753.92771187000005</v>
      </c>
      <c r="F21" s="613">
        <v>707.90944905000003</v>
      </c>
      <c r="G21" s="613">
        <v>524.68954015999998</v>
      </c>
      <c r="H21" s="613">
        <v>509.66390645000001</v>
      </c>
      <c r="I21" s="613">
        <v>738.49023288000012</v>
      </c>
      <c r="J21" s="614">
        <v>1</v>
      </c>
      <c r="K21" s="614">
        <v>0.44897494904801327</v>
      </c>
      <c r="L21" s="598"/>
      <c r="M21" s="598"/>
      <c r="N21" s="598"/>
    </row>
    <row r="22" spans="1:14" x14ac:dyDescent="0.3">
      <c r="B22" s="1119" t="s">
        <v>855</v>
      </c>
      <c r="C22" s="593" t="s">
        <v>372</v>
      </c>
      <c r="D22" s="605" t="s">
        <v>373</v>
      </c>
      <c r="E22" s="606">
        <v>133.00174435</v>
      </c>
      <c r="F22" s="606">
        <v>128.35483090999998</v>
      </c>
      <c r="G22" s="606">
        <v>42.309210409999999</v>
      </c>
      <c r="H22" s="606">
        <v>41.148237740000006</v>
      </c>
      <c r="I22" s="607">
        <v>129.84221873999999</v>
      </c>
      <c r="J22" s="608">
        <v>1</v>
      </c>
      <c r="K22" s="608">
        <v>2.1554745931143726</v>
      </c>
      <c r="M22" s="598"/>
      <c r="N22" s="598"/>
    </row>
    <row r="23" spans="1:14" ht="20.399999999999999" x14ac:dyDescent="0.3">
      <c r="B23" s="1120"/>
      <c r="C23" s="593" t="s">
        <v>856</v>
      </c>
      <c r="D23" s="605" t="s">
        <v>857</v>
      </c>
      <c r="E23" s="606">
        <v>0</v>
      </c>
      <c r="F23" s="606">
        <v>0</v>
      </c>
      <c r="G23" s="606">
        <v>2.61597E-3</v>
      </c>
      <c r="H23" s="606">
        <v>0</v>
      </c>
      <c r="I23" s="607">
        <v>0</v>
      </c>
      <c r="J23" s="608">
        <v>0</v>
      </c>
      <c r="K23" s="608" t="s">
        <v>56</v>
      </c>
      <c r="M23" s="598"/>
      <c r="N23" s="598"/>
    </row>
    <row r="24" spans="1:14" x14ac:dyDescent="0.3">
      <c r="B24" s="1120"/>
      <c r="C24" s="593" t="s">
        <v>858</v>
      </c>
      <c r="D24" s="605" t="s">
        <v>859</v>
      </c>
      <c r="E24" s="606">
        <v>0</v>
      </c>
      <c r="F24" s="606">
        <v>2.5063299999999998E-3</v>
      </c>
      <c r="G24" s="606">
        <v>0</v>
      </c>
      <c r="H24" s="606">
        <v>0</v>
      </c>
      <c r="I24" s="607">
        <v>0</v>
      </c>
      <c r="J24" s="608">
        <v>0</v>
      </c>
      <c r="K24" s="608" t="s">
        <v>56</v>
      </c>
      <c r="M24" s="598"/>
      <c r="N24" s="598"/>
    </row>
    <row r="25" spans="1:14" x14ac:dyDescent="0.3">
      <c r="B25" s="1121"/>
      <c r="C25" s="609" t="s">
        <v>68</v>
      </c>
      <c r="D25" s="610"/>
      <c r="E25" s="606">
        <v>0.7332794199999999</v>
      </c>
      <c r="F25" s="606">
        <v>3.9930819999999999E-2</v>
      </c>
      <c r="G25" s="606">
        <v>2.2142269999999999E-2</v>
      </c>
      <c r="H25" s="606">
        <v>0</v>
      </c>
      <c r="I25" s="607">
        <v>0</v>
      </c>
      <c r="J25" s="608">
        <v>0</v>
      </c>
      <c r="K25" s="608" t="s">
        <v>56</v>
      </c>
      <c r="M25" s="598"/>
      <c r="N25" s="598"/>
    </row>
    <row r="26" spans="1:14" x14ac:dyDescent="0.3">
      <c r="B26" s="611"/>
      <c r="C26" s="612"/>
      <c r="D26" s="655" t="s">
        <v>381</v>
      </c>
      <c r="E26" s="613">
        <v>133.73502377</v>
      </c>
      <c r="F26" s="613">
        <v>128.39726805999996</v>
      </c>
      <c r="G26" s="613">
        <v>42.333968650000003</v>
      </c>
      <c r="H26" s="613">
        <v>41.148237740000006</v>
      </c>
      <c r="I26" s="613">
        <v>129.84221873999999</v>
      </c>
      <c r="J26" s="614">
        <v>1</v>
      </c>
      <c r="K26" s="614">
        <v>2.1554745931143726</v>
      </c>
      <c r="M26" s="598"/>
      <c r="N26" s="598"/>
    </row>
    <row r="27" spans="1:14" x14ac:dyDescent="0.3">
      <c r="B27" s="1127" t="s">
        <v>860</v>
      </c>
      <c r="C27" s="1136"/>
      <c r="D27" s="1128"/>
      <c r="E27" s="615">
        <v>887.66273564000005</v>
      </c>
      <c r="F27" s="615">
        <v>836.30671711000002</v>
      </c>
      <c r="G27" s="615">
        <v>567.02350880999995</v>
      </c>
      <c r="H27" s="615">
        <v>550.81214419000003</v>
      </c>
      <c r="I27" s="615">
        <v>868.33245162000014</v>
      </c>
      <c r="J27" s="616"/>
      <c r="K27" s="617">
        <v>0.57645843647280404</v>
      </c>
      <c r="M27" s="598"/>
      <c r="N27" s="598"/>
    </row>
    <row r="28" spans="1:14" ht="11.25" customHeight="1" x14ac:dyDescent="0.3">
      <c r="B28" s="1105" t="s">
        <v>19</v>
      </c>
      <c r="C28" s="1105"/>
      <c r="D28" s="1105"/>
      <c r="E28" s="1105"/>
      <c r="F28" s="1105"/>
      <c r="G28" s="1105"/>
      <c r="H28" s="1105"/>
      <c r="I28" s="1105"/>
      <c r="J28" s="1105"/>
      <c r="K28" s="1105"/>
    </row>
    <row r="29" spans="1:14" ht="11.25" customHeight="1" x14ac:dyDescent="0.3">
      <c r="B29" s="846" t="s">
        <v>861</v>
      </c>
      <c r="C29" s="846"/>
      <c r="D29" s="846"/>
      <c r="E29" s="846"/>
      <c r="F29" s="846"/>
      <c r="G29" s="846"/>
      <c r="H29" s="846"/>
      <c r="I29" s="846"/>
      <c r="J29" s="846"/>
      <c r="K29" s="846"/>
    </row>
    <row r="30" spans="1:14" x14ac:dyDescent="0.3">
      <c r="B30" s="698"/>
      <c r="C30" s="698"/>
      <c r="D30" s="698"/>
      <c r="E30" s="699"/>
      <c r="F30" s="699"/>
      <c r="G30" s="699"/>
      <c r="H30" s="699"/>
      <c r="I30" s="699"/>
      <c r="J30" s="698"/>
      <c r="K30" s="698"/>
    </row>
    <row r="31" spans="1:14" x14ac:dyDescent="0.3">
      <c r="B31" s="1134"/>
      <c r="C31" s="1134"/>
      <c r="D31" s="1134"/>
      <c r="E31" s="1134"/>
      <c r="F31" s="1134"/>
      <c r="G31" s="1134"/>
      <c r="H31" s="1134"/>
      <c r="I31" s="1134"/>
      <c r="J31" s="1134"/>
      <c r="K31" s="1134"/>
    </row>
    <row r="32" spans="1:14" x14ac:dyDescent="0.3">
      <c r="B32" s="666"/>
      <c r="C32" s="666"/>
      <c r="D32" s="666"/>
      <c r="E32" s="666"/>
      <c r="F32" s="666"/>
      <c r="G32" s="666"/>
      <c r="H32" s="666"/>
      <c r="I32" s="666"/>
      <c r="J32" s="666"/>
      <c r="K32" s="666"/>
    </row>
    <row r="33" spans="1:12" ht="13.8" x14ac:dyDescent="0.3">
      <c r="B33" s="691" t="s">
        <v>803</v>
      </c>
      <c r="C33" s="666"/>
      <c r="D33" s="666"/>
      <c r="E33" s="666"/>
      <c r="F33" s="666"/>
      <c r="G33" s="666"/>
      <c r="H33" s="666"/>
      <c r="I33" s="666"/>
      <c r="J33" s="666"/>
      <c r="K33" s="666"/>
    </row>
    <row r="34" spans="1:12" ht="15" customHeight="1" x14ac:dyDescent="0.3">
      <c r="B34" s="1112" t="s">
        <v>804</v>
      </c>
      <c r="C34" s="1113">
        <v>2017</v>
      </c>
      <c r="D34" s="1115">
        <v>2018</v>
      </c>
      <c r="E34" s="1115">
        <v>2019</v>
      </c>
      <c r="F34" s="1115">
        <v>2020</v>
      </c>
      <c r="G34" s="1115">
        <v>2021</v>
      </c>
      <c r="H34" s="1117" t="s">
        <v>14</v>
      </c>
      <c r="I34" s="1115" t="s">
        <v>15</v>
      </c>
      <c r="J34" s="666"/>
      <c r="K34" s="666"/>
    </row>
    <row r="35" spans="1:12" x14ac:dyDescent="0.3">
      <c r="A35" s="692"/>
      <c r="B35" s="1112"/>
      <c r="C35" s="1114"/>
      <c r="D35" s="1116"/>
      <c r="E35" s="1116"/>
      <c r="F35" s="1116"/>
      <c r="G35" s="1116"/>
      <c r="H35" s="1118"/>
      <c r="I35" s="1116"/>
    </row>
    <row r="36" spans="1:12" x14ac:dyDescent="0.3">
      <c r="B36" s="620" t="s">
        <v>805</v>
      </c>
      <c r="C36" s="621">
        <v>5.4397600000000001E-3</v>
      </c>
      <c r="D36" s="621">
        <v>1.278374E-2</v>
      </c>
      <c r="E36" s="621">
        <v>2.68586E-3</v>
      </c>
      <c r="F36" s="621">
        <v>1.6233999999999999E-4</v>
      </c>
      <c r="G36" s="622">
        <v>1.8195771700000001</v>
      </c>
      <c r="H36" s="623">
        <v>6.7805313290268482E-2</v>
      </c>
      <c r="I36" s="623">
        <v>11207.433965750894</v>
      </c>
      <c r="K36" s="598"/>
      <c r="L36" s="598"/>
    </row>
    <row r="37" spans="1:12" x14ac:dyDescent="0.3">
      <c r="B37" s="620" t="s">
        <v>806</v>
      </c>
      <c r="C37" s="621">
        <v>25.41068808</v>
      </c>
      <c r="D37" s="621">
        <v>24.39790983</v>
      </c>
      <c r="E37" s="621">
        <v>8.0439643699999994</v>
      </c>
      <c r="F37" s="621">
        <v>7.8181960200000011</v>
      </c>
      <c r="G37" s="622">
        <v>25.015741210000002</v>
      </c>
      <c r="H37" s="623">
        <v>0.9321946867097316</v>
      </c>
      <c r="I37" s="623">
        <v>2.1996820169264568</v>
      </c>
      <c r="K37" s="598"/>
      <c r="L37" s="598"/>
    </row>
    <row r="38" spans="1:12" x14ac:dyDescent="0.3">
      <c r="B38" s="620" t="s">
        <v>807</v>
      </c>
      <c r="C38" s="621">
        <v>0</v>
      </c>
      <c r="D38" s="621">
        <v>0</v>
      </c>
      <c r="E38" s="621">
        <v>0</v>
      </c>
      <c r="F38" s="621">
        <v>0</v>
      </c>
      <c r="G38" s="622">
        <v>0</v>
      </c>
      <c r="H38" s="623">
        <v>0</v>
      </c>
      <c r="I38" s="623" t="s">
        <v>56</v>
      </c>
      <c r="K38" s="598"/>
      <c r="L38" s="598"/>
    </row>
    <row r="39" spans="1:12" x14ac:dyDescent="0.3">
      <c r="B39" s="620" t="s">
        <v>808</v>
      </c>
      <c r="C39" s="621">
        <v>0</v>
      </c>
      <c r="D39" s="621">
        <v>0</v>
      </c>
      <c r="E39" s="621">
        <v>0</v>
      </c>
      <c r="F39" s="621">
        <v>0</v>
      </c>
      <c r="G39" s="622">
        <v>0</v>
      </c>
      <c r="H39" s="623">
        <v>0</v>
      </c>
      <c r="I39" s="623" t="s">
        <v>56</v>
      </c>
      <c r="K39" s="598"/>
      <c r="L39" s="598"/>
    </row>
    <row r="40" spans="1:12" x14ac:dyDescent="0.3">
      <c r="B40" s="620" t="s">
        <v>809</v>
      </c>
      <c r="C40" s="621">
        <v>0</v>
      </c>
      <c r="D40" s="621">
        <v>0</v>
      </c>
      <c r="E40" s="621">
        <v>0</v>
      </c>
      <c r="F40" s="621">
        <v>0</v>
      </c>
      <c r="G40" s="622">
        <v>0</v>
      </c>
      <c r="H40" s="623">
        <v>0</v>
      </c>
      <c r="I40" s="623" t="s">
        <v>56</v>
      </c>
      <c r="K40" s="598"/>
      <c r="L40" s="598"/>
    </row>
    <row r="41" spans="1:12" x14ac:dyDescent="0.3">
      <c r="B41" s="624" t="s">
        <v>862</v>
      </c>
      <c r="C41" s="625">
        <v>25.416127840000001</v>
      </c>
      <c r="D41" s="625">
        <v>24.410693569999999</v>
      </c>
      <c r="E41" s="625">
        <v>8.0466502299999991</v>
      </c>
      <c r="F41" s="625">
        <v>7.8183583600000013</v>
      </c>
      <c r="G41" s="625">
        <v>26.83531838</v>
      </c>
      <c r="H41" s="626">
        <v>1</v>
      </c>
      <c r="I41" s="626">
        <v>2.4323469383667389</v>
      </c>
      <c r="K41" s="598"/>
      <c r="L41" s="598"/>
    </row>
    <row r="42" spans="1:12" x14ac:dyDescent="0.3">
      <c r="B42" s="1105" t="s">
        <v>811</v>
      </c>
      <c r="C42" s="1105"/>
      <c r="D42" s="1105"/>
      <c r="E42" s="1105"/>
      <c r="F42" s="1105"/>
      <c r="G42" s="1105"/>
      <c r="H42" s="1105"/>
      <c r="I42" s="1105"/>
    </row>
    <row r="43" spans="1:12" x14ac:dyDescent="0.3">
      <c r="B43" s="846" t="s">
        <v>521</v>
      </c>
      <c r="C43" s="846"/>
      <c r="D43" s="846"/>
      <c r="E43" s="846"/>
      <c r="F43" s="846"/>
      <c r="G43" s="846"/>
      <c r="H43" s="846"/>
      <c r="I43" s="846"/>
      <c r="J43" s="700"/>
      <c r="K43" s="700"/>
    </row>
  </sheetData>
  <mergeCells count="28">
    <mergeCell ref="B28:K28"/>
    <mergeCell ref="B8:B9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17:B20"/>
    <mergeCell ref="B22:B25"/>
    <mergeCell ref="B27:D27"/>
    <mergeCell ref="B42:I42"/>
    <mergeCell ref="B43:I43"/>
    <mergeCell ref="B29:K29"/>
    <mergeCell ref="B31:K31"/>
    <mergeCell ref="B34:B35"/>
    <mergeCell ref="C34:C35"/>
    <mergeCell ref="D34:D35"/>
    <mergeCell ref="E34:E35"/>
    <mergeCell ref="F34:F35"/>
    <mergeCell ref="G34:G35"/>
    <mergeCell ref="H34:H35"/>
    <mergeCell ref="I34:I35"/>
  </mergeCells>
  <pageMargins left="0.7" right="0.7" top="0.75" bottom="0.75" header="0.3" footer="0.3"/>
  <pageSetup paperSize="183" scale="1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688" customWidth="1"/>
    <col min="2" max="2" width="49.33203125" style="688" bestFit="1" customWidth="1"/>
    <col min="3" max="3" width="31" style="688" customWidth="1"/>
    <col min="4" max="4" width="38.88671875" style="688" customWidth="1"/>
    <col min="5" max="6" width="11.44140625" style="688"/>
    <col min="7" max="7" width="12.6640625" style="688" customWidth="1"/>
    <col min="8" max="8" width="11.44140625" style="688"/>
    <col min="9" max="9" width="15.6640625" style="688" customWidth="1"/>
    <col min="10" max="10" width="11.44140625" style="688"/>
    <col min="11" max="11" width="19.5546875" style="688" bestFit="1" customWidth="1"/>
    <col min="12" max="16384" width="11.44140625" style="688"/>
  </cols>
  <sheetData>
    <row r="2" spans="2:12" ht="14.4" x14ac:dyDescent="0.3">
      <c r="B2" s="701" t="s">
        <v>863</v>
      </c>
    </row>
    <row r="3" spans="2:12" x14ac:dyDescent="0.3">
      <c r="B3" s="690"/>
    </row>
    <row r="4" spans="2:12" ht="13.8" x14ac:dyDescent="0.3">
      <c r="B4" s="691" t="s">
        <v>774</v>
      </c>
    </row>
    <row r="5" spans="2:12" ht="20.399999999999999" x14ac:dyDescent="0.3"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2:12" x14ac:dyDescent="0.3">
      <c r="B6" s="1119" t="s">
        <v>846</v>
      </c>
      <c r="C6" s="593" t="s">
        <v>734</v>
      </c>
      <c r="D6" s="649">
        <v>10932</v>
      </c>
      <c r="E6" s="649">
        <v>12264</v>
      </c>
      <c r="F6" s="649">
        <v>11163</v>
      </c>
      <c r="G6" s="649">
        <v>11729</v>
      </c>
      <c r="H6" s="649">
        <v>11844</v>
      </c>
      <c r="I6" s="702">
        <v>0.97537676027340858</v>
      </c>
      <c r="J6" s="694">
        <v>9.8047574388269165E-3</v>
      </c>
      <c r="L6" s="598"/>
    </row>
    <row r="7" spans="2:12" x14ac:dyDescent="0.3">
      <c r="B7" s="1120"/>
      <c r="C7" s="593" t="s">
        <v>735</v>
      </c>
      <c r="D7" s="649">
        <v>411</v>
      </c>
      <c r="E7" s="649">
        <v>303</v>
      </c>
      <c r="F7" s="649">
        <v>322</v>
      </c>
      <c r="G7" s="649">
        <v>228</v>
      </c>
      <c r="H7" s="649">
        <v>273</v>
      </c>
      <c r="I7" s="702">
        <v>2.2482088446018282E-2</v>
      </c>
      <c r="J7" s="694">
        <v>0.19736842105263164</v>
      </c>
      <c r="L7" s="598"/>
    </row>
    <row r="8" spans="2:12" x14ac:dyDescent="0.3">
      <c r="B8" s="1121"/>
      <c r="C8" s="593" t="s">
        <v>736</v>
      </c>
      <c r="D8" s="649">
        <v>112</v>
      </c>
      <c r="E8" s="649">
        <v>142</v>
      </c>
      <c r="F8" s="649">
        <v>100</v>
      </c>
      <c r="G8" s="649">
        <v>89</v>
      </c>
      <c r="H8" s="649">
        <v>26</v>
      </c>
      <c r="I8" s="702">
        <v>2.1411512805731697E-3</v>
      </c>
      <c r="J8" s="694">
        <v>-0.7078651685393258</v>
      </c>
      <c r="L8" s="598"/>
    </row>
    <row r="9" spans="2:12" x14ac:dyDescent="0.3">
      <c r="B9" s="611" t="s">
        <v>778</v>
      </c>
      <c r="C9" s="655"/>
      <c r="D9" s="653">
        <v>11455</v>
      </c>
      <c r="E9" s="653">
        <v>12709</v>
      </c>
      <c r="F9" s="653">
        <v>11585</v>
      </c>
      <c r="G9" s="653">
        <v>12046</v>
      </c>
      <c r="H9" s="653">
        <v>12143</v>
      </c>
      <c r="I9" s="703">
        <v>1</v>
      </c>
      <c r="J9" s="695">
        <v>8.052465548729959E-3</v>
      </c>
      <c r="L9" s="598"/>
    </row>
    <row r="10" spans="2:12" x14ac:dyDescent="0.3">
      <c r="B10" s="1119" t="s">
        <v>847</v>
      </c>
      <c r="C10" s="593" t="s">
        <v>748</v>
      </c>
      <c r="D10" s="649">
        <v>12673</v>
      </c>
      <c r="E10" s="649">
        <v>13542</v>
      </c>
      <c r="F10" s="649">
        <v>17501</v>
      </c>
      <c r="G10" s="649">
        <v>16315</v>
      </c>
      <c r="H10" s="649">
        <v>17124</v>
      </c>
      <c r="I10" s="702">
        <v>0.9472810753996791</v>
      </c>
      <c r="J10" s="694">
        <v>4.9586270303401792E-2</v>
      </c>
      <c r="L10" s="598"/>
    </row>
    <row r="11" spans="2:12" x14ac:dyDescent="0.3">
      <c r="B11" s="1120"/>
      <c r="C11" s="593" t="s">
        <v>781</v>
      </c>
      <c r="D11" s="649">
        <v>709</v>
      </c>
      <c r="E11" s="649">
        <v>764</v>
      </c>
      <c r="F11" s="649">
        <v>717</v>
      </c>
      <c r="G11" s="649">
        <v>637</v>
      </c>
      <c r="H11" s="649">
        <v>798</v>
      </c>
      <c r="I11" s="702">
        <v>4.4144493002157441E-2</v>
      </c>
      <c r="J11" s="694">
        <v>0.25274725274725274</v>
      </c>
      <c r="L11" s="598"/>
    </row>
    <row r="12" spans="2:12" x14ac:dyDescent="0.3">
      <c r="B12" s="1120"/>
      <c r="C12" s="593" t="s">
        <v>750</v>
      </c>
      <c r="D12" s="649">
        <v>170</v>
      </c>
      <c r="E12" s="649">
        <v>161</v>
      </c>
      <c r="F12" s="649">
        <v>166</v>
      </c>
      <c r="G12" s="649">
        <v>236</v>
      </c>
      <c r="H12" s="649">
        <v>98</v>
      </c>
      <c r="I12" s="702">
        <v>5.4212535265807382E-3</v>
      </c>
      <c r="J12" s="694">
        <v>-0.5847457627118644</v>
      </c>
      <c r="L12" s="598"/>
    </row>
    <row r="13" spans="2:12" x14ac:dyDescent="0.3">
      <c r="B13" s="1120"/>
      <c r="C13" s="593" t="s">
        <v>780</v>
      </c>
      <c r="D13" s="649">
        <v>42</v>
      </c>
      <c r="E13" s="649">
        <v>38</v>
      </c>
      <c r="F13" s="649">
        <v>52</v>
      </c>
      <c r="G13" s="649">
        <v>44</v>
      </c>
      <c r="H13" s="649">
        <v>46</v>
      </c>
      <c r="I13" s="702">
        <v>2.5446700226807546E-3</v>
      </c>
      <c r="J13" s="694">
        <v>4.5454545454545414E-2</v>
      </c>
      <c r="L13" s="598"/>
    </row>
    <row r="14" spans="2:12" ht="20.399999999999999" x14ac:dyDescent="0.3">
      <c r="B14" s="1121"/>
      <c r="C14" s="593" t="s">
        <v>782</v>
      </c>
      <c r="D14" s="649">
        <v>0</v>
      </c>
      <c r="E14" s="649">
        <v>0</v>
      </c>
      <c r="F14" s="649">
        <v>0</v>
      </c>
      <c r="G14" s="649">
        <v>0</v>
      </c>
      <c r="H14" s="649">
        <v>11</v>
      </c>
      <c r="I14" s="702">
        <v>6.0850804890191952E-4</v>
      </c>
      <c r="J14" s="694" t="s">
        <v>56</v>
      </c>
      <c r="L14" s="598"/>
    </row>
    <row r="15" spans="2:12" x14ac:dyDescent="0.3">
      <c r="B15" s="611" t="s">
        <v>783</v>
      </c>
      <c r="C15" s="655"/>
      <c r="D15" s="653">
        <v>13594</v>
      </c>
      <c r="E15" s="653">
        <v>14505</v>
      </c>
      <c r="F15" s="653">
        <v>18436</v>
      </c>
      <c r="G15" s="653">
        <v>17232</v>
      </c>
      <c r="H15" s="653">
        <v>18077</v>
      </c>
      <c r="I15" s="703">
        <v>1</v>
      </c>
      <c r="J15" s="695">
        <v>4.903667595171779E-2</v>
      </c>
      <c r="L15" s="598"/>
    </row>
    <row r="16" spans="2:12" ht="11.25" customHeight="1" x14ac:dyDescent="0.2">
      <c r="B16" s="656" t="s">
        <v>864</v>
      </c>
      <c r="C16" s="657"/>
      <c r="D16" s="658">
        <v>25049</v>
      </c>
      <c r="E16" s="658">
        <v>27214</v>
      </c>
      <c r="F16" s="658">
        <v>30021</v>
      </c>
      <c r="G16" s="658">
        <v>29278</v>
      </c>
      <c r="H16" s="658">
        <v>30220</v>
      </c>
      <c r="I16" s="704"/>
      <c r="J16" s="705">
        <f t="shared" ref="J16" si="0">+IF(G16=0,"-",(H16/G16-1))</f>
        <v>3.2174328847598854E-2</v>
      </c>
      <c r="L16" s="598"/>
    </row>
    <row r="17" spans="1:13" x14ac:dyDescent="0.3">
      <c r="B17" s="1105" t="s">
        <v>785</v>
      </c>
      <c r="C17" s="1105"/>
      <c r="D17" s="1105"/>
      <c r="E17" s="1105"/>
      <c r="F17" s="1105"/>
      <c r="G17" s="1105"/>
      <c r="H17" s="1105"/>
      <c r="I17" s="1105"/>
      <c r="J17" s="1105"/>
    </row>
    <row r="19" spans="1:13" ht="13.8" x14ac:dyDescent="0.3">
      <c r="B19" s="691" t="s">
        <v>786</v>
      </c>
    </row>
    <row r="20" spans="1:13" ht="15" customHeight="1" x14ac:dyDescent="0.3">
      <c r="A20" s="692"/>
      <c r="B20" s="1112" t="s">
        <v>787</v>
      </c>
      <c r="C20" s="1112" t="s">
        <v>788</v>
      </c>
      <c r="D20" s="1112" t="s">
        <v>789</v>
      </c>
      <c r="E20" s="1113">
        <v>2017</v>
      </c>
      <c r="F20" s="1115">
        <v>2018</v>
      </c>
      <c r="G20" s="1115">
        <v>2019</v>
      </c>
      <c r="H20" s="1115">
        <v>2020</v>
      </c>
      <c r="I20" s="1115">
        <v>2021</v>
      </c>
      <c r="J20" s="1117" t="s">
        <v>14</v>
      </c>
      <c r="K20" s="1115" t="s">
        <v>15</v>
      </c>
    </row>
    <row r="21" spans="1:13" x14ac:dyDescent="0.3">
      <c r="A21" s="692"/>
      <c r="B21" s="1112"/>
      <c r="C21" s="1112"/>
      <c r="D21" s="1112"/>
      <c r="E21" s="1114"/>
      <c r="F21" s="1116"/>
      <c r="G21" s="1116"/>
      <c r="H21" s="1116"/>
      <c r="I21" s="1116"/>
      <c r="J21" s="1118"/>
      <c r="K21" s="1116"/>
    </row>
    <row r="22" spans="1:13" x14ac:dyDescent="0.3">
      <c r="B22" s="1119" t="s">
        <v>790</v>
      </c>
      <c r="C22" s="605" t="s">
        <v>48</v>
      </c>
      <c r="D22" s="593" t="s">
        <v>791</v>
      </c>
      <c r="E22" s="706">
        <v>11016.690918470003</v>
      </c>
      <c r="F22" s="706">
        <v>12066.849965749998</v>
      </c>
      <c r="G22" s="706">
        <v>9961.2203441800011</v>
      </c>
      <c r="H22" s="706">
        <v>10105.550471110002</v>
      </c>
      <c r="I22" s="706">
        <v>15092.760393870001</v>
      </c>
      <c r="J22" s="707">
        <v>0.46470102035793892</v>
      </c>
      <c r="K22" s="608">
        <v>0.49351195038979401</v>
      </c>
      <c r="L22" s="598"/>
      <c r="M22" s="598"/>
    </row>
    <row r="23" spans="1:13" x14ac:dyDescent="0.3">
      <c r="B23" s="1120"/>
      <c r="C23" s="605" t="s">
        <v>50</v>
      </c>
      <c r="D23" s="593" t="s">
        <v>49</v>
      </c>
      <c r="E23" s="706">
        <v>6865.8869787900021</v>
      </c>
      <c r="F23" s="706">
        <v>8345.8460044099993</v>
      </c>
      <c r="G23" s="706">
        <v>8840.0668428400004</v>
      </c>
      <c r="H23" s="706">
        <v>9362.4577841600039</v>
      </c>
      <c r="I23" s="706">
        <v>13665.074896800001</v>
      </c>
      <c r="J23" s="707">
        <v>0.42074306370024744</v>
      </c>
      <c r="K23" s="608">
        <v>0.45956064228342219</v>
      </c>
      <c r="L23" s="598"/>
      <c r="M23" s="598"/>
    </row>
    <row r="24" spans="1:13" x14ac:dyDescent="0.3">
      <c r="B24" s="1120"/>
      <c r="C24" s="605" t="s">
        <v>40</v>
      </c>
      <c r="D24" s="593" t="s">
        <v>865</v>
      </c>
      <c r="E24" s="706">
        <v>375.19297142000005</v>
      </c>
      <c r="F24" s="706">
        <v>674.41271279999978</v>
      </c>
      <c r="G24" s="706">
        <v>620.51234596999996</v>
      </c>
      <c r="H24" s="706">
        <v>588.93282109999984</v>
      </c>
      <c r="I24" s="706">
        <v>860.82898398999998</v>
      </c>
      <c r="J24" s="707">
        <v>2.6504635121373441E-2</v>
      </c>
      <c r="K24" s="608">
        <v>0.46167602339118496</v>
      </c>
      <c r="L24" s="598"/>
      <c r="M24" s="598"/>
    </row>
    <row r="25" spans="1:13" x14ac:dyDescent="0.3">
      <c r="B25" s="1121"/>
      <c r="C25" s="609" t="s">
        <v>68</v>
      </c>
      <c r="D25" s="610"/>
      <c r="E25" s="706">
        <v>2623.0140826999977</v>
      </c>
      <c r="F25" s="706">
        <v>2534.9707295499998</v>
      </c>
      <c r="G25" s="706">
        <v>2411.3357175700025</v>
      </c>
      <c r="H25" s="706">
        <v>2541.6951820900008</v>
      </c>
      <c r="I25" s="706">
        <v>2859.7675184200007</v>
      </c>
      <c r="J25" s="707">
        <v>8.8051280820440211E-2</v>
      </c>
      <c r="K25" s="608">
        <v>0.12514181030490579</v>
      </c>
      <c r="L25" s="598"/>
      <c r="M25" s="598"/>
    </row>
    <row r="26" spans="1:13" x14ac:dyDescent="0.3">
      <c r="B26" s="611"/>
      <c r="C26" s="612"/>
      <c r="D26" s="612" t="s">
        <v>26</v>
      </c>
      <c r="E26" s="708">
        <v>20880.784951380003</v>
      </c>
      <c r="F26" s="708">
        <v>23622.07941251</v>
      </c>
      <c r="G26" s="708">
        <v>21833.135250560008</v>
      </c>
      <c r="H26" s="708">
        <v>22598.636258460003</v>
      </c>
      <c r="I26" s="708">
        <v>32478.431793080003</v>
      </c>
      <c r="J26" s="709">
        <v>1</v>
      </c>
      <c r="K26" s="614">
        <v>0.43718547533687602</v>
      </c>
      <c r="L26" s="598"/>
      <c r="M26" s="598"/>
    </row>
    <row r="27" spans="1:13" x14ac:dyDescent="0.3">
      <c r="B27" s="1119" t="s">
        <v>795</v>
      </c>
      <c r="C27" s="605" t="s">
        <v>360</v>
      </c>
      <c r="D27" s="593" t="s">
        <v>866</v>
      </c>
      <c r="E27" s="706">
        <v>719.74991254999998</v>
      </c>
      <c r="F27" s="706">
        <v>1006.71503568</v>
      </c>
      <c r="G27" s="706">
        <v>1011.70930593</v>
      </c>
      <c r="H27" s="706">
        <v>675.19773114000009</v>
      </c>
      <c r="I27" s="706">
        <v>1168.9600112099999</v>
      </c>
      <c r="J27" s="707">
        <v>0.17937654932825065</v>
      </c>
      <c r="K27" s="608">
        <v>0.73128545505674958</v>
      </c>
      <c r="L27" s="598"/>
      <c r="M27" s="598"/>
    </row>
    <row r="28" spans="1:13" x14ac:dyDescent="0.3">
      <c r="B28" s="1120"/>
      <c r="C28" s="605" t="s">
        <v>372</v>
      </c>
      <c r="D28" s="593" t="s">
        <v>373</v>
      </c>
      <c r="E28" s="706">
        <v>301.46355101999995</v>
      </c>
      <c r="F28" s="706">
        <v>353.34719552000001</v>
      </c>
      <c r="G28" s="706">
        <v>261.19723398999997</v>
      </c>
      <c r="H28" s="706">
        <v>260.63867281</v>
      </c>
      <c r="I28" s="706">
        <v>564.00188680000008</v>
      </c>
      <c r="J28" s="707">
        <v>8.6545913717002265E-2</v>
      </c>
      <c r="K28" s="608">
        <v>1.1639224936168446</v>
      </c>
      <c r="L28" s="598"/>
      <c r="M28" s="598"/>
    </row>
    <row r="29" spans="1:13" ht="20.399999999999999" x14ac:dyDescent="0.3">
      <c r="B29" s="1120"/>
      <c r="C29" s="605" t="s">
        <v>867</v>
      </c>
      <c r="D29" s="593" t="s">
        <v>868</v>
      </c>
      <c r="E29" s="706">
        <v>73.043237059999996</v>
      </c>
      <c r="F29" s="706">
        <v>199.77239301999998</v>
      </c>
      <c r="G29" s="706">
        <v>148.15836349999998</v>
      </c>
      <c r="H29" s="706">
        <v>253.78169007</v>
      </c>
      <c r="I29" s="706">
        <v>404.10404220000004</v>
      </c>
      <c r="J29" s="707">
        <v>6.2009639306995733E-2</v>
      </c>
      <c r="K29" s="608">
        <v>0.59232938392260293</v>
      </c>
      <c r="L29" s="598"/>
      <c r="M29" s="598"/>
    </row>
    <row r="30" spans="1:13" x14ac:dyDescent="0.3">
      <c r="B30" s="1121"/>
      <c r="C30" s="609" t="s">
        <v>68</v>
      </c>
      <c r="D30" s="610"/>
      <c r="E30" s="706">
        <v>2492.8466156599993</v>
      </c>
      <c r="F30" s="706">
        <v>3176.6391276199988</v>
      </c>
      <c r="G30" s="706">
        <v>3441.8972321099986</v>
      </c>
      <c r="H30" s="706">
        <v>3486.1878720400027</v>
      </c>
      <c r="I30" s="706">
        <v>4379.7280085400016</v>
      </c>
      <c r="J30" s="707">
        <v>0.67206789764775132</v>
      </c>
      <c r="K30" s="608">
        <v>0.25630865842497719</v>
      </c>
      <c r="L30" s="598"/>
      <c r="M30" s="598"/>
    </row>
    <row r="31" spans="1:13" x14ac:dyDescent="0.3">
      <c r="B31" s="611"/>
      <c r="C31" s="612"/>
      <c r="D31" s="612" t="s">
        <v>381</v>
      </c>
      <c r="E31" s="708">
        <v>3587.1033162899994</v>
      </c>
      <c r="F31" s="708">
        <v>4736.4737518399988</v>
      </c>
      <c r="G31" s="708">
        <v>4862.9621355299987</v>
      </c>
      <c r="H31" s="708">
        <v>4675.8059660600029</v>
      </c>
      <c r="I31" s="708">
        <v>6516.7939487500016</v>
      </c>
      <c r="J31" s="709">
        <v>1</v>
      </c>
      <c r="K31" s="614">
        <v>0.39372634280658136</v>
      </c>
      <c r="L31" s="598"/>
      <c r="M31" s="598"/>
    </row>
    <row r="32" spans="1:13" ht="11.25" customHeight="1" x14ac:dyDescent="0.3">
      <c r="B32" s="1108" t="s">
        <v>869</v>
      </c>
      <c r="C32" s="1109"/>
      <c r="D32" s="1110"/>
      <c r="E32" s="710">
        <v>24467.888267670001</v>
      </c>
      <c r="F32" s="710">
        <v>28358.55316435</v>
      </c>
      <c r="G32" s="710">
        <v>26696.097386090001</v>
      </c>
      <c r="H32" s="710">
        <v>27274.442224520008</v>
      </c>
      <c r="I32" s="710">
        <v>38995.22574183</v>
      </c>
      <c r="J32" s="711"/>
      <c r="K32" s="617">
        <v>0.42973503988920747</v>
      </c>
      <c r="M32" s="598"/>
    </row>
    <row r="33" spans="1:11" ht="11.25" customHeight="1" x14ac:dyDescent="0.3">
      <c r="B33" s="1105" t="s">
        <v>19</v>
      </c>
      <c r="C33" s="1105"/>
      <c r="D33" s="1105"/>
      <c r="E33" s="1105"/>
      <c r="F33" s="1105"/>
      <c r="G33" s="1105"/>
      <c r="H33" s="1105"/>
      <c r="I33" s="1105"/>
      <c r="J33" s="1105"/>
      <c r="K33" s="1105"/>
    </row>
    <row r="34" spans="1:11" x14ac:dyDescent="0.3">
      <c r="E34" s="712"/>
      <c r="F34" s="712"/>
      <c r="G34" s="712"/>
      <c r="H34" s="712"/>
      <c r="I34" s="712"/>
    </row>
    <row r="35" spans="1:11" ht="13.8" x14ac:dyDescent="0.3">
      <c r="B35" s="691" t="s">
        <v>803</v>
      </c>
    </row>
    <row r="36" spans="1:11" ht="15" customHeight="1" x14ac:dyDescent="0.3">
      <c r="A36" s="692"/>
      <c r="B36" s="1112" t="s">
        <v>804</v>
      </c>
      <c r="C36" s="1113">
        <v>2017</v>
      </c>
      <c r="D36" s="1115">
        <v>2018</v>
      </c>
      <c r="E36" s="1115">
        <v>2019</v>
      </c>
      <c r="F36" s="1115">
        <v>2020</v>
      </c>
      <c r="G36" s="1115">
        <v>2021</v>
      </c>
      <c r="H36" s="1117" t="s">
        <v>14</v>
      </c>
      <c r="I36" s="1115" t="s">
        <v>15</v>
      </c>
    </row>
    <row r="37" spans="1:11" x14ac:dyDescent="0.3">
      <c r="B37" s="1112"/>
      <c r="C37" s="1114"/>
      <c r="D37" s="1116"/>
      <c r="E37" s="1116"/>
      <c r="F37" s="1116"/>
      <c r="G37" s="1116"/>
      <c r="H37" s="1118"/>
      <c r="I37" s="1116"/>
    </row>
    <row r="38" spans="1:11" x14ac:dyDescent="0.3">
      <c r="B38" s="620" t="s">
        <v>805</v>
      </c>
      <c r="C38" s="668">
        <v>16.698123840000019</v>
      </c>
      <c r="D38" s="668">
        <v>21.012561710000032</v>
      </c>
      <c r="E38" s="668">
        <v>26.662715540000001</v>
      </c>
      <c r="F38" s="668">
        <v>19.144818580000006</v>
      </c>
      <c r="G38" s="668">
        <v>33.545758239999991</v>
      </c>
      <c r="H38" s="670">
        <v>2.6164443674002291E-2</v>
      </c>
      <c r="I38" s="623">
        <v>0.75221081880839535</v>
      </c>
      <c r="K38" s="598"/>
    </row>
    <row r="39" spans="1:11" x14ac:dyDescent="0.3">
      <c r="B39" s="620" t="s">
        <v>806</v>
      </c>
      <c r="C39" s="668">
        <v>615.96202264999897</v>
      </c>
      <c r="D39" s="668">
        <v>874.73201897000172</v>
      </c>
      <c r="E39" s="668">
        <v>891.68179554999949</v>
      </c>
      <c r="F39" s="668">
        <v>808.46792745999971</v>
      </c>
      <c r="G39" s="668">
        <v>1112.000686859996</v>
      </c>
      <c r="H39" s="670">
        <v>0.86731917426470517</v>
      </c>
      <c r="I39" s="623">
        <v>0.37544193045928109</v>
      </c>
      <c r="K39" s="598"/>
    </row>
    <row r="40" spans="1:11" x14ac:dyDescent="0.3">
      <c r="B40" s="620" t="s">
        <v>807</v>
      </c>
      <c r="C40" s="668">
        <v>173.55857028000005</v>
      </c>
      <c r="D40" s="668">
        <v>191.87219590999999</v>
      </c>
      <c r="E40" s="668">
        <v>206.86047238000003</v>
      </c>
      <c r="F40" s="668">
        <v>257.18910847000001</v>
      </c>
      <c r="G40" s="668">
        <v>135.51673460000001</v>
      </c>
      <c r="H40" s="670">
        <v>0.10569801236743243</v>
      </c>
      <c r="I40" s="623">
        <v>-0.47308525074728258</v>
      </c>
      <c r="K40" s="598"/>
    </row>
    <row r="41" spans="1:11" x14ac:dyDescent="0.3">
      <c r="B41" s="620" t="s">
        <v>808</v>
      </c>
      <c r="C41" s="668">
        <v>0</v>
      </c>
      <c r="D41" s="668">
        <v>0</v>
      </c>
      <c r="E41" s="668">
        <v>0</v>
      </c>
      <c r="F41" s="668">
        <v>0</v>
      </c>
      <c r="G41" s="668">
        <v>0</v>
      </c>
      <c r="H41" s="670">
        <v>0</v>
      </c>
      <c r="I41" s="623" t="s">
        <v>56</v>
      </c>
      <c r="K41" s="598"/>
    </row>
    <row r="42" spans="1:11" x14ac:dyDescent="0.3">
      <c r="B42" s="620" t="s">
        <v>809</v>
      </c>
      <c r="C42" s="668">
        <v>1.9887755299999998</v>
      </c>
      <c r="D42" s="668">
        <v>1.8891849000000001</v>
      </c>
      <c r="E42" s="668">
        <v>4.3258673899999991</v>
      </c>
      <c r="F42" s="668">
        <v>1.57376479</v>
      </c>
      <c r="G42" s="668">
        <v>1.0492419499999996</v>
      </c>
      <c r="H42" s="670">
        <v>8.1836969386014761E-4</v>
      </c>
      <c r="I42" s="623">
        <v>-0.33329176210633127</v>
      </c>
      <c r="K42" s="598"/>
    </row>
    <row r="43" spans="1:11" x14ac:dyDescent="0.3">
      <c r="B43" s="624" t="s">
        <v>870</v>
      </c>
      <c r="C43" s="671">
        <v>808.20749229999899</v>
      </c>
      <c r="D43" s="671">
        <v>1089.5059614900017</v>
      </c>
      <c r="E43" s="671">
        <v>1129.5308508599996</v>
      </c>
      <c r="F43" s="671">
        <v>1086.3756192999997</v>
      </c>
      <c r="G43" s="671">
        <v>1282.1124216499959</v>
      </c>
      <c r="H43" s="672">
        <v>1</v>
      </c>
      <c r="I43" s="626">
        <v>0.18017414867623605</v>
      </c>
      <c r="K43" s="598"/>
    </row>
    <row r="44" spans="1:11" ht="10.199999999999999" customHeight="1" x14ac:dyDescent="0.3">
      <c r="B44" s="1105" t="s">
        <v>811</v>
      </c>
      <c r="C44" s="1105"/>
      <c r="D44" s="1105"/>
      <c r="E44" s="1105"/>
      <c r="F44" s="1105"/>
      <c r="G44" s="1105"/>
      <c r="H44" s="1105"/>
      <c r="I44" s="1105"/>
    </row>
    <row r="45" spans="1:11" x14ac:dyDescent="0.3">
      <c r="B45" s="846" t="s">
        <v>521</v>
      </c>
      <c r="C45" s="846"/>
      <c r="D45" s="846"/>
      <c r="E45" s="846"/>
      <c r="F45" s="846"/>
      <c r="G45" s="846"/>
      <c r="H45" s="846"/>
      <c r="I45" s="846"/>
    </row>
    <row r="46" spans="1:11" x14ac:dyDescent="0.3">
      <c r="B46" s="618"/>
      <c r="C46" s="618"/>
      <c r="D46" s="618"/>
      <c r="E46" s="618"/>
      <c r="F46" s="618"/>
      <c r="G46" s="618"/>
      <c r="H46" s="618"/>
      <c r="I46" s="618"/>
    </row>
    <row r="47" spans="1:11" ht="13.8" x14ac:dyDescent="0.3">
      <c r="B47" s="691" t="s">
        <v>840</v>
      </c>
    </row>
    <row r="48" spans="1:11" x14ac:dyDescent="0.3">
      <c r="B48" s="1139" t="s">
        <v>776</v>
      </c>
      <c r="C48" s="1095" t="s">
        <v>660</v>
      </c>
      <c r="D48" s="1097">
        <v>2020</v>
      </c>
      <c r="E48" s="1098"/>
      <c r="F48" s="1098"/>
      <c r="G48" s="1099"/>
      <c r="H48" s="1097">
        <v>2021</v>
      </c>
      <c r="I48" s="1098"/>
      <c r="J48" s="1098"/>
      <c r="K48" s="1099"/>
    </row>
    <row r="49" spans="2:11" ht="12" x14ac:dyDescent="0.3">
      <c r="B49" s="1140"/>
      <c r="C49" s="1096"/>
      <c r="D49" s="628" t="s">
        <v>813</v>
      </c>
      <c r="E49" s="628" t="s">
        <v>814</v>
      </c>
      <c r="F49" s="628" t="s">
        <v>715</v>
      </c>
      <c r="G49" s="628" t="s">
        <v>716</v>
      </c>
      <c r="H49" s="628" t="s">
        <v>813</v>
      </c>
      <c r="I49" s="628" t="s">
        <v>814</v>
      </c>
      <c r="J49" s="628" t="s">
        <v>715</v>
      </c>
      <c r="K49" s="628" t="s">
        <v>716</v>
      </c>
    </row>
    <row r="50" spans="2:11" x14ac:dyDescent="0.3">
      <c r="B50" s="1130" t="s">
        <v>614</v>
      </c>
      <c r="C50" s="713" t="s">
        <v>288</v>
      </c>
      <c r="D50" s="714">
        <v>1351</v>
      </c>
      <c r="E50" s="714">
        <v>295</v>
      </c>
      <c r="F50" s="714">
        <v>6948</v>
      </c>
      <c r="G50" s="714">
        <v>122677</v>
      </c>
      <c r="H50" s="714">
        <v>28</v>
      </c>
      <c r="I50" s="714">
        <v>0</v>
      </c>
      <c r="J50" s="714">
        <v>10959</v>
      </c>
      <c r="K50" s="714">
        <v>195246</v>
      </c>
    </row>
    <row r="51" spans="2:11" x14ac:dyDescent="0.3">
      <c r="B51" s="1137"/>
      <c r="C51" s="713" t="s">
        <v>286</v>
      </c>
      <c r="D51" s="714">
        <v>0</v>
      </c>
      <c r="E51" s="714">
        <v>0</v>
      </c>
      <c r="F51" s="714">
        <v>26</v>
      </c>
      <c r="G51" s="714">
        <v>0</v>
      </c>
      <c r="H51" s="714">
        <v>0</v>
      </c>
      <c r="I51" s="714">
        <v>0</v>
      </c>
      <c r="J51" s="714">
        <v>171</v>
      </c>
      <c r="K51" s="714">
        <v>978</v>
      </c>
    </row>
    <row r="52" spans="2:11" x14ac:dyDescent="0.3">
      <c r="B52" s="1137"/>
      <c r="C52" s="713" t="s">
        <v>666</v>
      </c>
      <c r="D52" s="714">
        <v>150</v>
      </c>
      <c r="E52" s="714">
        <v>0</v>
      </c>
      <c r="F52" s="714">
        <v>0</v>
      </c>
      <c r="G52" s="714">
        <v>0</v>
      </c>
      <c r="H52" s="714">
        <v>0</v>
      </c>
      <c r="I52" s="714">
        <v>0</v>
      </c>
      <c r="J52" s="714">
        <v>3</v>
      </c>
      <c r="K52" s="714">
        <v>16</v>
      </c>
    </row>
    <row r="53" spans="2:11" x14ac:dyDescent="0.3">
      <c r="B53" s="1137"/>
      <c r="C53" s="713" t="s">
        <v>464</v>
      </c>
      <c r="D53" s="714">
        <v>5293</v>
      </c>
      <c r="E53" s="714">
        <v>303</v>
      </c>
      <c r="F53" s="714">
        <v>10857</v>
      </c>
      <c r="G53" s="714">
        <v>103530</v>
      </c>
      <c r="H53" s="714">
        <v>22</v>
      </c>
      <c r="I53" s="714">
        <v>0</v>
      </c>
      <c r="J53" s="714">
        <v>13931</v>
      </c>
      <c r="K53" s="714">
        <v>173625</v>
      </c>
    </row>
    <row r="54" spans="2:11" x14ac:dyDescent="0.3">
      <c r="B54" s="1138"/>
      <c r="C54" s="713" t="s">
        <v>667</v>
      </c>
      <c r="D54" s="714">
        <v>292</v>
      </c>
      <c r="E54" s="714">
        <v>3</v>
      </c>
      <c r="F54" s="714">
        <v>432</v>
      </c>
      <c r="G54" s="714">
        <v>8290</v>
      </c>
      <c r="H54" s="714">
        <v>1</v>
      </c>
      <c r="I54" s="714">
        <v>0</v>
      </c>
      <c r="J54" s="714">
        <v>89</v>
      </c>
      <c r="K54" s="714">
        <v>2001</v>
      </c>
    </row>
    <row r="55" spans="2:11" x14ac:dyDescent="0.3">
      <c r="B55" s="1103" t="s">
        <v>815</v>
      </c>
      <c r="C55" s="1103"/>
      <c r="D55" s="715">
        <v>7086</v>
      </c>
      <c r="E55" s="715">
        <v>601</v>
      </c>
      <c r="F55" s="715">
        <v>18263</v>
      </c>
      <c r="G55" s="715">
        <v>234497</v>
      </c>
      <c r="H55" s="715">
        <v>51</v>
      </c>
      <c r="I55" s="715">
        <v>0</v>
      </c>
      <c r="J55" s="715">
        <v>25153</v>
      </c>
      <c r="K55" s="715">
        <v>371867</v>
      </c>
    </row>
    <row r="56" spans="2:11" x14ac:dyDescent="0.3">
      <c r="B56" s="1130" t="s">
        <v>618</v>
      </c>
      <c r="C56" s="713" t="s">
        <v>288</v>
      </c>
      <c r="D56" s="714">
        <v>1217</v>
      </c>
      <c r="E56" s="714">
        <v>300</v>
      </c>
      <c r="F56" s="714">
        <v>5739</v>
      </c>
      <c r="G56" s="714">
        <v>61946</v>
      </c>
      <c r="H56" s="714">
        <v>2</v>
      </c>
      <c r="I56" s="714">
        <v>0</v>
      </c>
      <c r="J56" s="714">
        <v>9947</v>
      </c>
      <c r="K56" s="714">
        <v>108680</v>
      </c>
    </row>
    <row r="57" spans="2:11" x14ac:dyDescent="0.3">
      <c r="B57" s="1137"/>
      <c r="C57" s="713" t="s">
        <v>286</v>
      </c>
      <c r="D57" s="714">
        <v>0</v>
      </c>
      <c r="E57" s="714">
        <v>0</v>
      </c>
      <c r="F57" s="714">
        <v>44</v>
      </c>
      <c r="G57" s="714">
        <v>942</v>
      </c>
      <c r="H57" s="714">
        <v>0</v>
      </c>
      <c r="I57" s="714">
        <v>0</v>
      </c>
      <c r="J57" s="714">
        <v>235</v>
      </c>
      <c r="K57" s="714">
        <v>4218</v>
      </c>
    </row>
    <row r="58" spans="2:11" x14ac:dyDescent="0.3">
      <c r="B58" s="1137"/>
      <c r="C58" s="713" t="s">
        <v>666</v>
      </c>
      <c r="D58" s="714">
        <v>183</v>
      </c>
      <c r="E58" s="714">
        <v>0</v>
      </c>
      <c r="F58" s="714">
        <v>0</v>
      </c>
      <c r="G58" s="714">
        <v>0</v>
      </c>
      <c r="H58" s="714">
        <v>0</v>
      </c>
      <c r="I58" s="714">
        <v>0</v>
      </c>
      <c r="J58" s="714">
        <v>0</v>
      </c>
      <c r="K58" s="714">
        <v>0</v>
      </c>
    </row>
    <row r="59" spans="2:11" x14ac:dyDescent="0.3">
      <c r="B59" s="1137"/>
      <c r="C59" s="713" t="s">
        <v>464</v>
      </c>
      <c r="D59" s="714">
        <v>5593</v>
      </c>
      <c r="E59" s="714">
        <v>288</v>
      </c>
      <c r="F59" s="714">
        <v>9820</v>
      </c>
      <c r="G59" s="714">
        <v>141580</v>
      </c>
      <c r="H59" s="714">
        <v>27</v>
      </c>
      <c r="I59" s="714">
        <v>0</v>
      </c>
      <c r="J59" s="714">
        <v>12187</v>
      </c>
      <c r="K59" s="714">
        <v>145343</v>
      </c>
    </row>
    <row r="60" spans="2:11" x14ac:dyDescent="0.3">
      <c r="B60" s="1138"/>
      <c r="C60" s="713" t="s">
        <v>667</v>
      </c>
      <c r="D60" s="714">
        <v>340</v>
      </c>
      <c r="E60" s="714">
        <v>5</v>
      </c>
      <c r="F60" s="714">
        <v>489</v>
      </c>
      <c r="G60" s="714">
        <v>11056</v>
      </c>
      <c r="H60" s="714">
        <v>0</v>
      </c>
      <c r="I60" s="714">
        <v>0</v>
      </c>
      <c r="J60" s="714">
        <v>167</v>
      </c>
      <c r="K60" s="714">
        <v>4300</v>
      </c>
    </row>
    <row r="61" spans="2:11" x14ac:dyDescent="0.3">
      <c r="B61" s="1103" t="s">
        <v>816</v>
      </c>
      <c r="C61" s="1103"/>
      <c r="D61" s="599">
        <v>7333</v>
      </c>
      <c r="E61" s="599">
        <v>593</v>
      </c>
      <c r="F61" s="599">
        <v>16092</v>
      </c>
      <c r="G61" s="599">
        <v>215524</v>
      </c>
      <c r="H61" s="599">
        <v>29</v>
      </c>
      <c r="I61" s="599">
        <v>0</v>
      </c>
      <c r="J61" s="599">
        <v>22536</v>
      </c>
      <c r="K61" s="599">
        <v>262542</v>
      </c>
    </row>
    <row r="62" spans="2:11" x14ac:dyDescent="0.3">
      <c r="B62" s="1097" t="s">
        <v>871</v>
      </c>
      <c r="C62" s="1099"/>
      <c r="D62" s="716">
        <v>14419</v>
      </c>
      <c r="E62" s="716">
        <v>1194</v>
      </c>
      <c r="F62" s="716">
        <v>34355</v>
      </c>
      <c r="G62" s="716">
        <v>450021</v>
      </c>
      <c r="H62" s="716">
        <v>80</v>
      </c>
      <c r="I62" s="716">
        <v>0</v>
      </c>
      <c r="J62" s="716">
        <v>47689</v>
      </c>
      <c r="K62" s="716">
        <v>634408</v>
      </c>
    </row>
    <row r="63" spans="2:11" x14ac:dyDescent="0.3">
      <c r="B63" s="1104" t="s">
        <v>842</v>
      </c>
      <c r="C63" s="1104"/>
      <c r="D63" s="1104"/>
      <c r="E63" s="1104"/>
      <c r="F63" s="1104"/>
      <c r="G63" s="1104"/>
      <c r="H63" s="1104"/>
      <c r="I63" s="1104"/>
      <c r="J63" s="1104"/>
      <c r="K63" s="1104"/>
    </row>
    <row r="64" spans="2:11" x14ac:dyDescent="0.3">
      <c r="B64" s="1093" t="s">
        <v>657</v>
      </c>
      <c r="C64" s="1093"/>
      <c r="D64" s="1093"/>
      <c r="E64" s="1093"/>
      <c r="F64" s="1093"/>
      <c r="G64" s="1093"/>
      <c r="H64" s="1093"/>
      <c r="I64" s="1093"/>
      <c r="J64" s="1093"/>
      <c r="K64" s="1093"/>
    </row>
    <row r="65" spans="2:11" x14ac:dyDescent="0.3">
      <c r="B65" s="1093" t="s">
        <v>658</v>
      </c>
      <c r="C65" s="1093"/>
      <c r="D65" s="1093"/>
      <c r="E65" s="1093"/>
      <c r="F65" s="1093"/>
      <c r="G65" s="1093"/>
      <c r="H65" s="1093"/>
      <c r="I65" s="1093"/>
      <c r="J65" s="1093"/>
      <c r="K65" s="1093"/>
    </row>
    <row r="66" spans="2:11" x14ac:dyDescent="0.3">
      <c r="B66" s="1094" t="s">
        <v>819</v>
      </c>
      <c r="C66" s="1094"/>
      <c r="D66" s="1094"/>
      <c r="E66" s="1094"/>
      <c r="F66" s="1094"/>
      <c r="G66" s="1094"/>
      <c r="H66" s="1094"/>
      <c r="I66" s="1094"/>
      <c r="J66" s="1094"/>
      <c r="K66" s="1094"/>
    </row>
    <row r="67" spans="2:11" x14ac:dyDescent="0.3">
      <c r="D67" s="717"/>
      <c r="E67" s="717"/>
      <c r="F67" s="717"/>
      <c r="G67" s="717"/>
      <c r="H67" s="717"/>
      <c r="I67" s="717"/>
      <c r="J67" s="717"/>
      <c r="K67" s="717"/>
    </row>
  </sheetData>
  <mergeCells count="40">
    <mergeCell ref="B32:D32"/>
    <mergeCell ref="B6:B8"/>
    <mergeCell ref="B10:B14"/>
    <mergeCell ref="B17:J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5"/>
    <mergeCell ref="B27:B30"/>
    <mergeCell ref="B33:K33"/>
    <mergeCell ref="B36:B37"/>
    <mergeCell ref="C36:C37"/>
    <mergeCell ref="D36:D37"/>
    <mergeCell ref="E36:E37"/>
    <mergeCell ref="F36:F37"/>
    <mergeCell ref="G36:G37"/>
    <mergeCell ref="H36:H37"/>
    <mergeCell ref="I36:I37"/>
    <mergeCell ref="B44:I44"/>
    <mergeCell ref="B45:I45"/>
    <mergeCell ref="B48:B49"/>
    <mergeCell ref="C48:C49"/>
    <mergeCell ref="D48:G48"/>
    <mergeCell ref="H48:K48"/>
    <mergeCell ref="B64:K64"/>
    <mergeCell ref="B65:K65"/>
    <mergeCell ref="B66:K66"/>
    <mergeCell ref="B50:B54"/>
    <mergeCell ref="B55:C55"/>
    <mergeCell ref="B56:B60"/>
    <mergeCell ref="B61:C61"/>
    <mergeCell ref="B62:C62"/>
    <mergeCell ref="B63:K63"/>
  </mergeCells>
  <pageMargins left="0.7" right="0.7" top="0.75" bottom="0.75" header="0.3" footer="0.3"/>
  <pageSetup paperSize="183" scale="1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8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19" customWidth="1"/>
    <col min="2" max="2" width="45.5546875" style="719" bestFit="1" customWidth="1"/>
    <col min="3" max="3" width="27.88671875" style="719" customWidth="1"/>
    <col min="4" max="4" width="36.5546875" style="719" customWidth="1"/>
    <col min="5" max="8" width="11.44140625" style="719"/>
    <col min="9" max="9" width="15.109375" style="719" customWidth="1"/>
    <col min="10" max="10" width="13.44140625" style="719" customWidth="1"/>
    <col min="11" max="16384" width="11.44140625" style="719"/>
  </cols>
  <sheetData>
    <row r="2" spans="2:13" ht="14.4" x14ac:dyDescent="0.3">
      <c r="B2" s="718" t="s">
        <v>872</v>
      </c>
    </row>
    <row r="3" spans="2:13" x14ac:dyDescent="0.3">
      <c r="B3" s="720"/>
    </row>
    <row r="4" spans="2:13" ht="13.8" x14ac:dyDescent="0.3">
      <c r="B4" s="721" t="s">
        <v>774</v>
      </c>
    </row>
    <row r="5" spans="2:13" ht="20.399999999999999" x14ac:dyDescent="0.3"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2:13" x14ac:dyDescent="0.3">
      <c r="B6" s="1119" t="s">
        <v>846</v>
      </c>
      <c r="C6" s="593" t="s">
        <v>734</v>
      </c>
      <c r="D6" s="649">
        <v>830</v>
      </c>
      <c r="E6" s="649">
        <v>867</v>
      </c>
      <c r="F6" s="649">
        <v>850</v>
      </c>
      <c r="G6" s="649">
        <v>1236</v>
      </c>
      <c r="H6" s="650">
        <v>922</v>
      </c>
      <c r="I6" s="702">
        <v>0.99568034557235419</v>
      </c>
      <c r="J6" s="694">
        <v>-0.25404530744336573</v>
      </c>
      <c r="L6" s="598"/>
      <c r="M6" s="598"/>
    </row>
    <row r="7" spans="2:13" x14ac:dyDescent="0.3">
      <c r="B7" s="1120"/>
      <c r="C7" s="593" t="s">
        <v>735</v>
      </c>
      <c r="D7" s="649">
        <v>0</v>
      </c>
      <c r="E7" s="649">
        <v>11</v>
      </c>
      <c r="F7" s="649">
        <v>22</v>
      </c>
      <c r="G7" s="649">
        <v>2</v>
      </c>
      <c r="H7" s="650">
        <v>4</v>
      </c>
      <c r="I7" s="702">
        <v>4.3196544276457886E-3</v>
      </c>
      <c r="J7" s="694">
        <v>1</v>
      </c>
      <c r="L7" s="598"/>
      <c r="M7" s="598"/>
    </row>
    <row r="8" spans="2:13" x14ac:dyDescent="0.3">
      <c r="B8" s="1121"/>
      <c r="C8" s="593" t="s">
        <v>736</v>
      </c>
      <c r="D8" s="649">
        <v>1</v>
      </c>
      <c r="E8" s="649">
        <v>0</v>
      </c>
      <c r="F8" s="649">
        <v>0</v>
      </c>
      <c r="G8" s="649">
        <v>0</v>
      </c>
      <c r="H8" s="650">
        <v>0</v>
      </c>
      <c r="I8" s="702">
        <v>0</v>
      </c>
      <c r="J8" s="694" t="s">
        <v>56</v>
      </c>
      <c r="L8" s="598"/>
      <c r="M8" s="598"/>
    </row>
    <row r="9" spans="2:13" x14ac:dyDescent="0.3">
      <c r="B9" s="611" t="s">
        <v>778</v>
      </c>
      <c r="C9" s="655"/>
      <c r="D9" s="653">
        <v>831</v>
      </c>
      <c r="E9" s="653">
        <v>878</v>
      </c>
      <c r="F9" s="653">
        <v>872</v>
      </c>
      <c r="G9" s="653">
        <v>1238</v>
      </c>
      <c r="H9" s="653">
        <v>926</v>
      </c>
      <c r="I9" s="703">
        <v>1</v>
      </c>
      <c r="J9" s="695">
        <v>-0.25201938610662356</v>
      </c>
      <c r="L9" s="598"/>
      <c r="M9" s="598"/>
    </row>
    <row r="10" spans="2:13" x14ac:dyDescent="0.3">
      <c r="B10" s="1119" t="s">
        <v>847</v>
      </c>
      <c r="C10" s="593" t="s">
        <v>748</v>
      </c>
      <c r="D10" s="649">
        <v>220</v>
      </c>
      <c r="E10" s="649">
        <v>274</v>
      </c>
      <c r="F10" s="649">
        <v>224</v>
      </c>
      <c r="G10" s="649">
        <v>312</v>
      </c>
      <c r="H10" s="650">
        <v>321</v>
      </c>
      <c r="I10" s="702">
        <v>0.68736616702355458</v>
      </c>
      <c r="J10" s="694">
        <v>2.8846153846153744E-2</v>
      </c>
      <c r="L10" s="598"/>
      <c r="M10" s="598"/>
    </row>
    <row r="11" spans="2:13" x14ac:dyDescent="0.3">
      <c r="B11" s="1120"/>
      <c r="C11" s="593" t="s">
        <v>781</v>
      </c>
      <c r="D11" s="649">
        <v>95</v>
      </c>
      <c r="E11" s="649">
        <v>104</v>
      </c>
      <c r="F11" s="649">
        <v>99</v>
      </c>
      <c r="G11" s="649">
        <v>105</v>
      </c>
      <c r="H11" s="650">
        <v>135</v>
      </c>
      <c r="I11" s="702">
        <v>0.28907922912205569</v>
      </c>
      <c r="J11" s="694">
        <v>0.28571428571428581</v>
      </c>
      <c r="L11" s="598"/>
      <c r="M11" s="598"/>
    </row>
    <row r="12" spans="2:13" x14ac:dyDescent="0.3">
      <c r="B12" s="1121"/>
      <c r="C12" s="593" t="s">
        <v>780</v>
      </c>
      <c r="D12" s="649">
        <v>21</v>
      </c>
      <c r="E12" s="649">
        <v>12</v>
      </c>
      <c r="F12" s="649">
        <v>8</v>
      </c>
      <c r="G12" s="649">
        <v>23</v>
      </c>
      <c r="H12" s="650">
        <v>11</v>
      </c>
      <c r="I12" s="702">
        <v>2.3554603854389723E-2</v>
      </c>
      <c r="J12" s="694">
        <v>-0.52173913043478259</v>
      </c>
      <c r="L12" s="598"/>
      <c r="M12" s="598"/>
    </row>
    <row r="13" spans="2:13" x14ac:dyDescent="0.3">
      <c r="B13" s="611" t="s">
        <v>783</v>
      </c>
      <c r="C13" s="655"/>
      <c r="D13" s="653">
        <v>336</v>
      </c>
      <c r="E13" s="653">
        <v>390</v>
      </c>
      <c r="F13" s="653">
        <v>331</v>
      </c>
      <c r="G13" s="653">
        <v>440</v>
      </c>
      <c r="H13" s="653">
        <v>467</v>
      </c>
      <c r="I13" s="703">
        <v>1</v>
      </c>
      <c r="J13" s="695">
        <v>6.1363636363636287E-2</v>
      </c>
      <c r="L13" s="598"/>
      <c r="M13" s="598"/>
    </row>
    <row r="14" spans="2:13" ht="11.25" customHeight="1" x14ac:dyDescent="0.3">
      <c r="B14" s="656" t="s">
        <v>873</v>
      </c>
      <c r="C14" s="657"/>
      <c r="D14" s="658">
        <v>1167</v>
      </c>
      <c r="E14" s="658">
        <v>1268</v>
      </c>
      <c r="F14" s="658">
        <v>1203</v>
      </c>
      <c r="G14" s="658">
        <v>1678</v>
      </c>
      <c r="H14" s="658">
        <v>1393</v>
      </c>
      <c r="I14" s="722"/>
      <c r="J14" s="696">
        <v>-0.16984505363528013</v>
      </c>
      <c r="L14" s="598"/>
      <c r="M14" s="598"/>
    </row>
    <row r="15" spans="2:13" ht="15" customHeight="1" x14ac:dyDescent="0.3">
      <c r="B15" s="1105" t="s">
        <v>785</v>
      </c>
      <c r="C15" s="1105"/>
      <c r="D15" s="1105"/>
      <c r="E15" s="1105"/>
      <c r="F15" s="1105"/>
      <c r="G15" s="1105"/>
      <c r="H15" s="1105"/>
      <c r="I15" s="1105"/>
      <c r="J15" s="1105"/>
    </row>
    <row r="17" spans="1:14" ht="13.8" x14ac:dyDescent="0.3">
      <c r="B17" s="721" t="s">
        <v>786</v>
      </c>
    </row>
    <row r="18" spans="1:14" ht="15" customHeight="1" x14ac:dyDescent="0.3">
      <c r="A18" s="723"/>
      <c r="B18" s="1112" t="s">
        <v>787</v>
      </c>
      <c r="C18" s="1112" t="s">
        <v>874</v>
      </c>
      <c r="D18" s="1112" t="s">
        <v>789</v>
      </c>
      <c r="E18" s="1113">
        <v>2017</v>
      </c>
      <c r="F18" s="1115">
        <v>2018</v>
      </c>
      <c r="G18" s="1115">
        <v>2019</v>
      </c>
      <c r="H18" s="1115">
        <v>2020</v>
      </c>
      <c r="I18" s="1115">
        <v>2021</v>
      </c>
      <c r="J18" s="1117" t="s">
        <v>14</v>
      </c>
      <c r="K18" s="1115" t="s">
        <v>15</v>
      </c>
    </row>
    <row r="19" spans="1:14" x14ac:dyDescent="0.3">
      <c r="A19" s="723"/>
      <c r="B19" s="1112"/>
      <c r="C19" s="1112"/>
      <c r="D19" s="1112"/>
      <c r="E19" s="1114"/>
      <c r="F19" s="1116"/>
      <c r="G19" s="1116"/>
      <c r="H19" s="1116"/>
      <c r="I19" s="1116"/>
      <c r="J19" s="1118"/>
      <c r="K19" s="1116"/>
    </row>
    <row r="20" spans="1:14" x14ac:dyDescent="0.3">
      <c r="B20" s="1119" t="s">
        <v>790</v>
      </c>
      <c r="C20" s="605" t="s">
        <v>50</v>
      </c>
      <c r="D20" s="593" t="s">
        <v>49</v>
      </c>
      <c r="E20" s="706">
        <v>1173.5486160200001</v>
      </c>
      <c r="F20" s="706">
        <v>1457.06312022</v>
      </c>
      <c r="G20" s="706">
        <v>1489.6618100900002</v>
      </c>
      <c r="H20" s="706">
        <v>1452.9768120799999</v>
      </c>
      <c r="I20" s="724">
        <v>2104.1021398800003</v>
      </c>
      <c r="J20" s="707">
        <v>0.40691202987872255</v>
      </c>
      <c r="K20" s="608">
        <v>0.44813194703904879</v>
      </c>
      <c r="M20" s="598"/>
      <c r="N20" s="598"/>
    </row>
    <row r="21" spans="1:14" x14ac:dyDescent="0.3">
      <c r="B21" s="1120"/>
      <c r="C21" s="605" t="s">
        <v>46</v>
      </c>
      <c r="D21" s="593" t="s">
        <v>875</v>
      </c>
      <c r="E21" s="706">
        <v>603.84948365000002</v>
      </c>
      <c r="F21" s="706">
        <v>580.89492209000002</v>
      </c>
      <c r="G21" s="706">
        <v>450.09088401999998</v>
      </c>
      <c r="H21" s="706">
        <v>1136.3156513199999</v>
      </c>
      <c r="I21" s="724">
        <v>1920.2508694200001</v>
      </c>
      <c r="J21" s="707">
        <v>0.37135705740817165</v>
      </c>
      <c r="K21" s="608">
        <v>0.68989212389122923</v>
      </c>
      <c r="M21" s="598"/>
      <c r="N21" s="598"/>
    </row>
    <row r="22" spans="1:14" x14ac:dyDescent="0.3">
      <c r="B22" s="1120"/>
      <c r="C22" s="605" t="s">
        <v>48</v>
      </c>
      <c r="D22" s="593" t="s">
        <v>791</v>
      </c>
      <c r="E22" s="706">
        <v>0</v>
      </c>
      <c r="F22" s="706">
        <v>74.776153230000006</v>
      </c>
      <c r="G22" s="706">
        <v>155.64704549999999</v>
      </c>
      <c r="H22" s="706">
        <v>634.87591151000004</v>
      </c>
      <c r="I22" s="724">
        <v>712.77944785</v>
      </c>
      <c r="J22" s="707">
        <v>0.1378443215674976</v>
      </c>
      <c r="K22" s="608">
        <v>0.12270671311928161</v>
      </c>
      <c r="M22" s="598"/>
      <c r="N22" s="598"/>
    </row>
    <row r="23" spans="1:14" x14ac:dyDescent="0.3">
      <c r="B23" s="1121"/>
      <c r="C23" s="609" t="s">
        <v>68</v>
      </c>
      <c r="D23" s="610"/>
      <c r="E23" s="706">
        <v>377.10905708999996</v>
      </c>
      <c r="F23" s="706">
        <v>358.25394019999993</v>
      </c>
      <c r="G23" s="706">
        <v>138.00137276999999</v>
      </c>
      <c r="H23" s="706">
        <v>496.65999156999987</v>
      </c>
      <c r="I23" s="724">
        <v>433.76932353000001</v>
      </c>
      <c r="J23" s="707">
        <v>8.3886591145608078E-2</v>
      </c>
      <c r="K23" s="608">
        <v>-0.12662720796413496</v>
      </c>
      <c r="M23" s="598"/>
      <c r="N23" s="598"/>
    </row>
    <row r="24" spans="1:14" x14ac:dyDescent="0.3">
      <c r="B24" s="611"/>
      <c r="C24" s="612"/>
      <c r="D24" s="655" t="s">
        <v>26</v>
      </c>
      <c r="E24" s="708">
        <v>2154.5071567600003</v>
      </c>
      <c r="F24" s="708">
        <v>2470.98813574</v>
      </c>
      <c r="G24" s="708">
        <v>2233.4011123800001</v>
      </c>
      <c r="H24" s="708">
        <v>3720.8283664800001</v>
      </c>
      <c r="I24" s="708">
        <v>5170.9017806800011</v>
      </c>
      <c r="J24" s="709">
        <v>1</v>
      </c>
      <c r="K24" s="614">
        <v>0.38971789918162991</v>
      </c>
      <c r="M24" s="598"/>
      <c r="N24" s="598"/>
    </row>
    <row r="25" spans="1:14" x14ac:dyDescent="0.3">
      <c r="B25" s="1119" t="s">
        <v>795</v>
      </c>
      <c r="C25" s="605" t="s">
        <v>360</v>
      </c>
      <c r="D25" s="593" t="s">
        <v>866</v>
      </c>
      <c r="E25" s="706">
        <v>192.10052567000002</v>
      </c>
      <c r="F25" s="706">
        <v>275.0652225</v>
      </c>
      <c r="G25" s="706">
        <v>227.43304932999999</v>
      </c>
      <c r="H25" s="706">
        <v>158.28186281999999</v>
      </c>
      <c r="I25" s="724">
        <v>287.58752654999995</v>
      </c>
      <c r="J25" s="707">
        <v>0.49586186694436452</v>
      </c>
      <c r="K25" s="608">
        <v>0.81693291591499584</v>
      </c>
      <c r="L25" s="598"/>
      <c r="M25" s="598"/>
      <c r="N25" s="598"/>
    </row>
    <row r="26" spans="1:14" x14ac:dyDescent="0.3">
      <c r="B26" s="1120"/>
      <c r="C26" s="605" t="s">
        <v>372</v>
      </c>
      <c r="D26" s="593" t="s">
        <v>373</v>
      </c>
      <c r="E26" s="706">
        <v>85.059837030000011</v>
      </c>
      <c r="F26" s="706">
        <v>142.32337829000002</v>
      </c>
      <c r="G26" s="706">
        <v>110.80237102</v>
      </c>
      <c r="H26" s="706">
        <v>106.30114016</v>
      </c>
      <c r="I26" s="724">
        <v>180.15393901000002</v>
      </c>
      <c r="J26" s="707">
        <v>0.31062358512739119</v>
      </c>
      <c r="K26" s="608">
        <v>0.694750768795517</v>
      </c>
      <c r="L26" s="598"/>
      <c r="M26" s="598"/>
      <c r="N26" s="598"/>
    </row>
    <row r="27" spans="1:14" x14ac:dyDescent="0.3">
      <c r="B27" s="1120"/>
      <c r="C27" s="605" t="s">
        <v>876</v>
      </c>
      <c r="D27" s="593" t="s">
        <v>877</v>
      </c>
      <c r="E27" s="706">
        <v>142.23625924999999</v>
      </c>
      <c r="F27" s="706">
        <v>84.983844140000002</v>
      </c>
      <c r="G27" s="706">
        <v>0</v>
      </c>
      <c r="H27" s="706">
        <v>159.82609628</v>
      </c>
      <c r="I27" s="724">
        <v>80.226324309999995</v>
      </c>
      <c r="J27" s="707">
        <v>0.13832719182111086</v>
      </c>
      <c r="K27" s="608">
        <v>-0.49803989350117661</v>
      </c>
      <c r="L27" s="598"/>
      <c r="M27" s="598"/>
      <c r="N27" s="598"/>
    </row>
    <row r="28" spans="1:14" x14ac:dyDescent="0.3">
      <c r="B28" s="1121"/>
      <c r="C28" s="609" t="s">
        <v>68</v>
      </c>
      <c r="D28" s="610"/>
      <c r="E28" s="706">
        <v>8.0234369800000014</v>
      </c>
      <c r="F28" s="706">
        <v>27.669975860000001</v>
      </c>
      <c r="G28" s="706">
        <v>35.081428479999992</v>
      </c>
      <c r="H28" s="706">
        <v>23.531002050000001</v>
      </c>
      <c r="I28" s="724">
        <v>32.007291339999995</v>
      </c>
      <c r="J28" s="707">
        <v>5.5187356107133607E-2</v>
      </c>
      <c r="K28" s="608">
        <v>0.36021794872947166</v>
      </c>
      <c r="L28" s="598"/>
      <c r="M28" s="598"/>
      <c r="N28" s="598"/>
    </row>
    <row r="29" spans="1:14" x14ac:dyDescent="0.3">
      <c r="B29" s="611"/>
      <c r="C29" s="612"/>
      <c r="D29" s="655" t="s">
        <v>381</v>
      </c>
      <c r="E29" s="708">
        <v>427.42005893000004</v>
      </c>
      <c r="F29" s="708">
        <v>530.04242079000005</v>
      </c>
      <c r="G29" s="708">
        <v>373.31684882999997</v>
      </c>
      <c r="H29" s="708">
        <v>447.94010130999999</v>
      </c>
      <c r="I29" s="708">
        <v>579.97508120999987</v>
      </c>
      <c r="J29" s="709">
        <v>1</v>
      </c>
      <c r="K29" s="614">
        <v>0.29476034745240232</v>
      </c>
      <c r="L29" s="598"/>
      <c r="M29" s="598"/>
      <c r="N29" s="598"/>
    </row>
    <row r="30" spans="1:14" ht="11.25" customHeight="1" x14ac:dyDescent="0.3">
      <c r="B30" s="1127" t="s">
        <v>878</v>
      </c>
      <c r="C30" s="1136"/>
      <c r="D30" s="1128"/>
      <c r="E30" s="710">
        <v>2581.9272156900001</v>
      </c>
      <c r="F30" s="710">
        <v>3001.03055653</v>
      </c>
      <c r="G30" s="710">
        <v>2606.7179612099999</v>
      </c>
      <c r="H30" s="710">
        <v>4168.7684677899997</v>
      </c>
      <c r="I30" s="710">
        <v>5750.8768618900003</v>
      </c>
      <c r="J30" s="711"/>
      <c r="K30" s="617">
        <v>0.37951457518549314</v>
      </c>
      <c r="M30" s="598"/>
      <c r="N30" s="598"/>
    </row>
    <row r="31" spans="1:14" ht="11.25" customHeight="1" x14ac:dyDescent="0.3">
      <c r="B31" s="1105" t="s">
        <v>19</v>
      </c>
      <c r="C31" s="1105"/>
      <c r="D31" s="1105"/>
      <c r="E31" s="1105"/>
      <c r="F31" s="1105"/>
      <c r="G31" s="1105"/>
      <c r="H31" s="1105"/>
      <c r="I31" s="1105"/>
      <c r="J31" s="1105"/>
      <c r="K31" s="1105"/>
    </row>
    <row r="33" spans="1:12" ht="13.8" x14ac:dyDescent="0.3">
      <c r="B33" s="721" t="s">
        <v>879</v>
      </c>
    </row>
    <row r="34" spans="1:12" ht="15" customHeight="1" x14ac:dyDescent="0.3">
      <c r="A34" s="723"/>
      <c r="B34" s="1112" t="s">
        <v>804</v>
      </c>
      <c r="C34" s="1113">
        <v>2017</v>
      </c>
      <c r="D34" s="1115">
        <v>2018</v>
      </c>
      <c r="E34" s="1115">
        <v>2019</v>
      </c>
      <c r="F34" s="1115">
        <v>2020</v>
      </c>
      <c r="G34" s="1115">
        <v>2021</v>
      </c>
      <c r="H34" s="1117" t="s">
        <v>14</v>
      </c>
      <c r="I34" s="1115" t="s">
        <v>15</v>
      </c>
    </row>
    <row r="35" spans="1:12" x14ac:dyDescent="0.3">
      <c r="B35" s="1112"/>
      <c r="C35" s="1114"/>
      <c r="D35" s="1116"/>
      <c r="E35" s="1116"/>
      <c r="F35" s="1116"/>
      <c r="G35" s="1116"/>
      <c r="H35" s="1118"/>
      <c r="I35" s="1116"/>
    </row>
    <row r="36" spans="1:12" x14ac:dyDescent="0.3">
      <c r="B36" s="620" t="s">
        <v>805</v>
      </c>
      <c r="C36" s="668">
        <v>4.6226379999999997E-2</v>
      </c>
      <c r="D36" s="668">
        <v>0.28335005000000002</v>
      </c>
      <c r="E36" s="668">
        <v>0.40466911000000005</v>
      </c>
      <c r="F36" s="668">
        <v>0.11666251999999999</v>
      </c>
      <c r="G36" s="669">
        <v>0.11516697999999999</v>
      </c>
      <c r="H36" s="670">
        <v>8.9264771084824734E-4</v>
      </c>
      <c r="I36" s="623">
        <v>-1.2819369922748125E-2</v>
      </c>
      <c r="K36" s="598"/>
      <c r="L36" s="598"/>
    </row>
    <row r="37" spans="1:12" x14ac:dyDescent="0.3">
      <c r="B37" s="620" t="s">
        <v>806</v>
      </c>
      <c r="C37" s="668">
        <v>54.193914880000001</v>
      </c>
      <c r="D37" s="668">
        <v>84.617331130000011</v>
      </c>
      <c r="E37" s="668">
        <v>71.007092029999981</v>
      </c>
      <c r="F37" s="668">
        <v>54.768324640000003</v>
      </c>
      <c r="G37" s="669">
        <v>94.717356810000013</v>
      </c>
      <c r="H37" s="670">
        <v>0.73414473257910529</v>
      </c>
      <c r="I37" s="623">
        <v>0.72941855411117085</v>
      </c>
      <c r="K37" s="598"/>
      <c r="L37" s="598"/>
    </row>
    <row r="38" spans="1:12" ht="11.25" customHeight="1" x14ac:dyDescent="0.3">
      <c r="B38" s="620" t="s">
        <v>807</v>
      </c>
      <c r="C38" s="668">
        <v>45.654838089999998</v>
      </c>
      <c r="D38" s="668">
        <v>52.925120469999996</v>
      </c>
      <c r="E38" s="668">
        <v>46.10788234000001</v>
      </c>
      <c r="F38" s="668">
        <v>61.034414859999991</v>
      </c>
      <c r="G38" s="669">
        <v>34.182149289999998</v>
      </c>
      <c r="H38" s="670">
        <v>0.2649424107117469</v>
      </c>
      <c r="I38" s="623">
        <v>-0.43995286317716653</v>
      </c>
      <c r="K38" s="598"/>
      <c r="L38" s="598"/>
    </row>
    <row r="39" spans="1:12" x14ac:dyDescent="0.3">
      <c r="B39" s="620" t="s">
        <v>808</v>
      </c>
      <c r="C39" s="668">
        <v>0</v>
      </c>
      <c r="D39" s="668">
        <v>0</v>
      </c>
      <c r="E39" s="668">
        <v>0</v>
      </c>
      <c r="F39" s="668">
        <v>0</v>
      </c>
      <c r="G39" s="669">
        <v>0</v>
      </c>
      <c r="H39" s="670">
        <v>0</v>
      </c>
      <c r="I39" s="623" t="s">
        <v>56</v>
      </c>
      <c r="K39" s="598"/>
      <c r="L39" s="598"/>
    </row>
    <row r="40" spans="1:12" x14ac:dyDescent="0.3">
      <c r="B40" s="620" t="s">
        <v>809</v>
      </c>
      <c r="C40" s="668">
        <v>1.1048800000000001E-3</v>
      </c>
      <c r="D40" s="668">
        <v>1.3217709999999999E-2</v>
      </c>
      <c r="E40" s="668">
        <v>1.9239999999999999E-5</v>
      </c>
      <c r="F40" s="668">
        <v>2.5380299999999998E-2</v>
      </c>
      <c r="G40" s="669">
        <v>2.6073099999999998E-3</v>
      </c>
      <c r="H40" s="670">
        <v>2.0208998299440896E-5</v>
      </c>
      <c r="I40" s="623">
        <v>-0.89727032383383964</v>
      </c>
      <c r="K40" s="598"/>
      <c r="L40" s="598"/>
    </row>
    <row r="41" spans="1:12" x14ac:dyDescent="0.3">
      <c r="B41" s="624" t="s">
        <v>880</v>
      </c>
      <c r="C41" s="671">
        <v>99.89608423</v>
      </c>
      <c r="D41" s="671">
        <v>137.83901936000001</v>
      </c>
      <c r="E41" s="671">
        <v>117.51966271999999</v>
      </c>
      <c r="F41" s="671">
        <v>115.94478231999999</v>
      </c>
      <c r="G41" s="671">
        <v>129.01728039000002</v>
      </c>
      <c r="H41" s="672">
        <v>1</v>
      </c>
      <c r="I41" s="626">
        <v>0.1127476183785554</v>
      </c>
      <c r="K41" s="598"/>
      <c r="L41" s="598"/>
    </row>
    <row r="42" spans="1:12" ht="15" customHeight="1" x14ac:dyDescent="0.3">
      <c r="B42" s="1105" t="s">
        <v>811</v>
      </c>
      <c r="C42" s="1105"/>
      <c r="D42" s="1105"/>
      <c r="E42" s="1105"/>
      <c r="F42" s="1105"/>
      <c r="G42" s="1105"/>
      <c r="H42" s="1105"/>
      <c r="I42" s="1105"/>
    </row>
    <row r="43" spans="1:12" ht="10.199999999999999" customHeight="1" x14ac:dyDescent="0.3">
      <c r="B43" s="846" t="s">
        <v>521</v>
      </c>
      <c r="C43" s="846"/>
      <c r="D43" s="846"/>
      <c r="E43" s="846"/>
      <c r="F43" s="846"/>
      <c r="G43" s="846"/>
      <c r="H43" s="846"/>
      <c r="I43" s="846"/>
    </row>
    <row r="44" spans="1:12" x14ac:dyDescent="0.3">
      <c r="B44" s="618"/>
      <c r="C44" s="618"/>
      <c r="D44" s="618"/>
      <c r="E44" s="618"/>
      <c r="F44" s="618"/>
      <c r="G44" s="618"/>
      <c r="H44" s="618"/>
      <c r="I44" s="618"/>
    </row>
    <row r="45" spans="1:12" ht="13.8" x14ac:dyDescent="0.3">
      <c r="B45" s="721" t="s">
        <v>840</v>
      </c>
    </row>
    <row r="46" spans="1:12" x14ac:dyDescent="0.3">
      <c r="B46" s="1139" t="s">
        <v>776</v>
      </c>
      <c r="C46" s="1095" t="s">
        <v>660</v>
      </c>
      <c r="D46" s="1097">
        <v>2020</v>
      </c>
      <c r="E46" s="1098"/>
      <c r="F46" s="1098"/>
      <c r="G46" s="1099"/>
      <c r="H46" s="1097">
        <v>2021</v>
      </c>
      <c r="I46" s="1098"/>
      <c r="J46" s="1098"/>
      <c r="K46" s="1099"/>
    </row>
    <row r="47" spans="1:12" ht="12" x14ac:dyDescent="0.3">
      <c r="B47" s="1140"/>
      <c r="C47" s="1096"/>
      <c r="D47" s="628" t="s">
        <v>813</v>
      </c>
      <c r="E47" s="628" t="s">
        <v>814</v>
      </c>
      <c r="F47" s="628" t="s">
        <v>715</v>
      </c>
      <c r="G47" s="628" t="s">
        <v>716</v>
      </c>
      <c r="H47" s="628" t="s">
        <v>813</v>
      </c>
      <c r="I47" s="628" t="s">
        <v>814</v>
      </c>
      <c r="J47" s="628" t="s">
        <v>715</v>
      </c>
      <c r="K47" s="628" t="s">
        <v>716</v>
      </c>
    </row>
    <row r="48" spans="1:12" x14ac:dyDescent="0.3">
      <c r="B48" s="1102" t="s">
        <v>614</v>
      </c>
      <c r="C48" s="713" t="s">
        <v>466</v>
      </c>
      <c r="D48" s="630">
        <v>713</v>
      </c>
      <c r="E48" s="630">
        <v>6</v>
      </c>
      <c r="F48" s="630">
        <v>2</v>
      </c>
      <c r="G48" s="630">
        <v>36</v>
      </c>
      <c r="H48" s="631">
        <v>32</v>
      </c>
      <c r="I48" s="631">
        <v>0</v>
      </c>
      <c r="J48" s="631">
        <v>2</v>
      </c>
      <c r="K48" s="631">
        <v>97</v>
      </c>
    </row>
    <row r="49" spans="2:13" x14ac:dyDescent="0.3">
      <c r="B49" s="1102"/>
      <c r="C49" s="713" t="s">
        <v>669</v>
      </c>
      <c r="D49" s="630">
        <v>159</v>
      </c>
      <c r="E49" s="630">
        <v>0</v>
      </c>
      <c r="F49" s="630">
        <v>0</v>
      </c>
      <c r="G49" s="630">
        <v>0</v>
      </c>
      <c r="H49" s="631">
        <v>0</v>
      </c>
      <c r="I49" s="631">
        <v>0</v>
      </c>
      <c r="J49" s="631">
        <v>0</v>
      </c>
      <c r="K49" s="631">
        <v>0</v>
      </c>
    </row>
    <row r="50" spans="2:13" x14ac:dyDescent="0.3">
      <c r="B50" s="1103" t="s">
        <v>815</v>
      </c>
      <c r="C50" s="1103"/>
      <c r="D50" s="632">
        <v>872</v>
      </c>
      <c r="E50" s="632">
        <v>6</v>
      </c>
      <c r="F50" s="632">
        <v>2</v>
      </c>
      <c r="G50" s="632">
        <v>36</v>
      </c>
      <c r="H50" s="632">
        <v>32</v>
      </c>
      <c r="I50" s="632">
        <v>0</v>
      </c>
      <c r="J50" s="632">
        <v>2</v>
      </c>
      <c r="K50" s="632">
        <v>97</v>
      </c>
    </row>
    <row r="51" spans="2:13" x14ac:dyDescent="0.3">
      <c r="B51" s="1102" t="s">
        <v>618</v>
      </c>
      <c r="C51" s="713" t="s">
        <v>466</v>
      </c>
      <c r="D51" s="630">
        <v>811</v>
      </c>
      <c r="E51" s="630">
        <v>4</v>
      </c>
      <c r="F51" s="630">
        <v>0</v>
      </c>
      <c r="G51" s="630">
        <v>0</v>
      </c>
      <c r="H51" s="631">
        <v>11</v>
      </c>
      <c r="I51" s="631">
        <v>0</v>
      </c>
      <c r="J51" s="631">
        <v>0</v>
      </c>
      <c r="K51" s="631">
        <v>0</v>
      </c>
    </row>
    <row r="52" spans="2:13" x14ac:dyDescent="0.3">
      <c r="B52" s="1102"/>
      <c r="C52" s="713" t="s">
        <v>669</v>
      </c>
      <c r="D52" s="630">
        <v>136</v>
      </c>
      <c r="E52" s="630">
        <v>0</v>
      </c>
      <c r="F52" s="630">
        <v>0</v>
      </c>
      <c r="G52" s="630">
        <v>0</v>
      </c>
      <c r="H52" s="631">
        <v>0</v>
      </c>
      <c r="I52" s="631">
        <v>0</v>
      </c>
      <c r="J52" s="631">
        <v>0</v>
      </c>
      <c r="K52" s="631">
        <v>0</v>
      </c>
    </row>
    <row r="53" spans="2:13" x14ac:dyDescent="0.3">
      <c r="B53" s="1103" t="s">
        <v>816</v>
      </c>
      <c r="C53" s="1103"/>
      <c r="D53" s="632">
        <v>947</v>
      </c>
      <c r="E53" s="632">
        <v>4</v>
      </c>
      <c r="F53" s="632">
        <v>0</v>
      </c>
      <c r="G53" s="632">
        <v>0</v>
      </c>
      <c r="H53" s="632">
        <v>11</v>
      </c>
      <c r="I53" s="632">
        <v>0</v>
      </c>
      <c r="J53" s="632">
        <v>0</v>
      </c>
      <c r="K53" s="632">
        <v>0</v>
      </c>
    </row>
    <row r="54" spans="2:13" x14ac:dyDescent="0.3">
      <c r="B54" s="1097" t="s">
        <v>881</v>
      </c>
      <c r="C54" s="1099"/>
      <c r="D54" s="633">
        <v>1819</v>
      </c>
      <c r="E54" s="633">
        <v>10</v>
      </c>
      <c r="F54" s="633">
        <v>2</v>
      </c>
      <c r="G54" s="633">
        <v>36</v>
      </c>
      <c r="H54" s="633">
        <v>43</v>
      </c>
      <c r="I54" s="633">
        <v>0</v>
      </c>
      <c r="J54" s="633">
        <v>2</v>
      </c>
      <c r="K54" s="633">
        <v>97</v>
      </c>
      <c r="L54" s="725"/>
    </row>
    <row r="55" spans="2:13" ht="11.25" customHeight="1" x14ac:dyDescent="0.3">
      <c r="B55" s="1104" t="s">
        <v>842</v>
      </c>
      <c r="C55" s="1104"/>
      <c r="D55" s="1104"/>
      <c r="E55" s="1104"/>
      <c r="F55" s="1104"/>
      <c r="G55" s="1104"/>
      <c r="H55" s="1104"/>
      <c r="I55" s="1104"/>
      <c r="J55" s="1104"/>
      <c r="K55" s="1104"/>
      <c r="L55" s="682"/>
      <c r="M55" s="682"/>
    </row>
    <row r="56" spans="2:13" x14ac:dyDescent="0.3">
      <c r="B56" s="1093" t="s">
        <v>657</v>
      </c>
      <c r="C56" s="1093"/>
      <c r="D56" s="1093"/>
      <c r="E56" s="1093"/>
      <c r="F56" s="1093"/>
      <c r="G56" s="1093"/>
      <c r="H56" s="1093"/>
      <c r="I56" s="1093"/>
      <c r="J56" s="1093"/>
      <c r="K56" s="1093"/>
      <c r="L56" s="682"/>
    </row>
    <row r="57" spans="2:13" x14ac:dyDescent="0.3">
      <c r="B57" s="1093" t="s">
        <v>658</v>
      </c>
      <c r="C57" s="1093"/>
      <c r="D57" s="1093"/>
      <c r="E57" s="1093"/>
      <c r="F57" s="1093"/>
      <c r="G57" s="1093"/>
      <c r="H57" s="1093"/>
      <c r="I57" s="1093"/>
      <c r="J57" s="1093"/>
      <c r="K57" s="1093"/>
    </row>
    <row r="58" spans="2:13" x14ac:dyDescent="0.3">
      <c r="B58" s="1094" t="s">
        <v>819</v>
      </c>
      <c r="C58" s="1094"/>
      <c r="D58" s="1094"/>
      <c r="E58" s="1094"/>
      <c r="F58" s="1094"/>
      <c r="G58" s="1094"/>
      <c r="H58" s="1094"/>
      <c r="I58" s="1094"/>
      <c r="J58" s="1094"/>
      <c r="K58" s="1094"/>
    </row>
  </sheetData>
  <mergeCells count="40">
    <mergeCell ref="B30:D30"/>
    <mergeCell ref="B6:B8"/>
    <mergeCell ref="B10:B12"/>
    <mergeCell ref="B15:J1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3"/>
    <mergeCell ref="B25:B28"/>
    <mergeCell ref="B31:K31"/>
    <mergeCell ref="B34:B35"/>
    <mergeCell ref="C34:C35"/>
    <mergeCell ref="D34:D35"/>
    <mergeCell ref="E34:E35"/>
    <mergeCell ref="F34:F35"/>
    <mergeCell ref="G34:G35"/>
    <mergeCell ref="H34:H35"/>
    <mergeCell ref="I34:I35"/>
    <mergeCell ref="B42:I42"/>
    <mergeCell ref="B43:I43"/>
    <mergeCell ref="B46:B47"/>
    <mergeCell ref="C46:C47"/>
    <mergeCell ref="D46:G46"/>
    <mergeCell ref="H46:K46"/>
    <mergeCell ref="B56:K56"/>
    <mergeCell ref="B57:K57"/>
    <mergeCell ref="B58:K58"/>
    <mergeCell ref="B48:B49"/>
    <mergeCell ref="B50:C50"/>
    <mergeCell ref="B51:B52"/>
    <mergeCell ref="B53:C53"/>
    <mergeCell ref="B54:C54"/>
    <mergeCell ref="B55:K55"/>
  </mergeCells>
  <pageMargins left="0.7" right="0.7" top="0.75" bottom="0.75" header="0.3" footer="0.3"/>
  <pageSetup paperSize="18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zoomScaleNormal="100" workbookViewId="0"/>
  </sheetViews>
  <sheetFormatPr baseColWidth="10" defaultColWidth="11.44140625" defaultRowHeight="14.4" x14ac:dyDescent="0.3"/>
  <cols>
    <col min="1" max="1" width="3.77734375" style="59" customWidth="1"/>
    <col min="2" max="2" width="28.33203125" style="59" customWidth="1"/>
    <col min="3" max="7" width="10.109375" style="59" bestFit="1" customWidth="1"/>
    <col min="8" max="8" width="13.33203125" style="59" customWidth="1"/>
    <col min="9" max="16384" width="11.44140625" style="59"/>
  </cols>
  <sheetData>
    <row r="2" spans="2:12" x14ac:dyDescent="0.3">
      <c r="B2" s="84" t="s">
        <v>64</v>
      </c>
      <c r="C2" s="82"/>
      <c r="D2" s="82"/>
      <c r="E2" s="82"/>
      <c r="F2" s="82"/>
      <c r="G2" s="82"/>
      <c r="H2" s="82"/>
      <c r="I2" s="82"/>
    </row>
    <row r="3" spans="2:12" x14ac:dyDescent="0.3">
      <c r="B3" s="83" t="s">
        <v>63</v>
      </c>
      <c r="C3" s="82"/>
      <c r="D3" s="82"/>
      <c r="E3" s="82"/>
      <c r="F3" s="82"/>
      <c r="G3" s="82"/>
      <c r="H3" s="82"/>
      <c r="I3" s="82"/>
    </row>
    <row r="4" spans="2:12" x14ac:dyDescent="0.3">
      <c r="B4" s="83"/>
      <c r="C4" s="82"/>
      <c r="D4" s="82"/>
      <c r="E4" s="82"/>
      <c r="F4" s="82"/>
      <c r="G4" s="82"/>
      <c r="H4" s="82"/>
      <c r="I4" s="82"/>
    </row>
    <row r="5" spans="2:12" ht="24" x14ac:dyDescent="0.3">
      <c r="B5" s="81" t="s">
        <v>62</v>
      </c>
      <c r="C5" s="80">
        <v>2017</v>
      </c>
      <c r="D5" s="79">
        <v>2018</v>
      </c>
      <c r="E5" s="78">
        <v>2019</v>
      </c>
      <c r="F5" s="78">
        <v>2020</v>
      </c>
      <c r="G5" s="78">
        <v>2021</v>
      </c>
      <c r="H5" s="78" t="s">
        <v>14</v>
      </c>
      <c r="I5" s="77" t="s">
        <v>15</v>
      </c>
    </row>
    <row r="6" spans="2:12" x14ac:dyDescent="0.3">
      <c r="B6" s="76" t="s">
        <v>61</v>
      </c>
      <c r="C6" s="75">
        <v>61909931.580999561</v>
      </c>
      <c r="D6" s="75">
        <v>66674447.723250151</v>
      </c>
      <c r="E6" s="75">
        <v>59154915.077290006</v>
      </c>
      <c r="F6" s="74">
        <v>62986382.567360245</v>
      </c>
      <c r="G6" s="73">
        <v>63805567.366129801</v>
      </c>
      <c r="H6" s="72">
        <v>0.97157720920396995</v>
      </c>
      <c r="I6" s="71">
        <v>1.3005744501892735E-2</v>
      </c>
      <c r="K6" s="60"/>
      <c r="L6" s="60"/>
    </row>
    <row r="7" spans="2:12" x14ac:dyDescent="0.3">
      <c r="B7" s="70" t="s">
        <v>60</v>
      </c>
      <c r="C7" s="69">
        <v>1427474.3893399991</v>
      </c>
      <c r="D7" s="69">
        <v>1255604.9894899945</v>
      </c>
      <c r="E7" s="69">
        <v>1251944.4881000011</v>
      </c>
      <c r="F7" s="68">
        <v>1417497.628079995</v>
      </c>
      <c r="G7" s="67">
        <v>1382990.3523100012</v>
      </c>
      <c r="H7" s="66">
        <v>2.1059007267234784E-2</v>
      </c>
      <c r="I7" s="65">
        <v>-2.4343797891735575E-2</v>
      </c>
      <c r="K7" s="60"/>
      <c r="L7" s="60"/>
    </row>
    <row r="8" spans="2:12" x14ac:dyDescent="0.3">
      <c r="B8" s="70" t="s">
        <v>59</v>
      </c>
      <c r="C8" s="69">
        <v>785336.51075999963</v>
      </c>
      <c r="D8" s="69">
        <v>786772.89657999424</v>
      </c>
      <c r="E8" s="69">
        <v>874492.59103999869</v>
      </c>
      <c r="F8" s="68">
        <v>529653.15982000041</v>
      </c>
      <c r="G8" s="67">
        <v>475410.90122000052</v>
      </c>
      <c r="H8" s="66">
        <v>7.2391550721898918E-3</v>
      </c>
      <c r="I8" s="65">
        <v>-0.10241090342675163</v>
      </c>
      <c r="K8" s="60"/>
      <c r="L8" s="60"/>
    </row>
    <row r="9" spans="2:12" x14ac:dyDescent="0.3">
      <c r="B9" s="70" t="s">
        <v>58</v>
      </c>
      <c r="C9" s="69">
        <v>210625.33296999999</v>
      </c>
      <c r="D9" s="69">
        <v>155888.92331000001</v>
      </c>
      <c r="E9" s="69">
        <v>102.98</v>
      </c>
      <c r="F9" s="68">
        <v>1.4301499999999998</v>
      </c>
      <c r="G9" s="67">
        <v>8168.04</v>
      </c>
      <c r="H9" s="66">
        <v>1.2437600409269357E-4</v>
      </c>
      <c r="I9" s="65">
        <v>5710.3169947208298</v>
      </c>
      <c r="K9" s="60"/>
      <c r="L9" s="60"/>
    </row>
    <row r="10" spans="2:12" x14ac:dyDescent="0.3">
      <c r="B10" s="70" t="s">
        <v>57</v>
      </c>
      <c r="C10" s="69">
        <v>24.871500000000001</v>
      </c>
      <c r="D10" s="69">
        <v>10.579409999999999</v>
      </c>
      <c r="E10" s="69">
        <v>18.86552</v>
      </c>
      <c r="F10" s="68">
        <v>0</v>
      </c>
      <c r="G10" s="67">
        <v>0</v>
      </c>
      <c r="H10" s="66">
        <v>0</v>
      </c>
      <c r="I10" s="65" t="s">
        <v>56</v>
      </c>
      <c r="K10" s="60"/>
      <c r="L10" s="60"/>
    </row>
    <row r="11" spans="2:12" x14ac:dyDescent="0.3">
      <c r="B11" s="70" t="s">
        <v>55</v>
      </c>
      <c r="C11" s="69">
        <v>463.64385999999996</v>
      </c>
      <c r="D11" s="69">
        <v>68.597660000000005</v>
      </c>
      <c r="E11" s="69">
        <v>378.26490000000001</v>
      </c>
      <c r="F11" s="68">
        <v>215.65896999999998</v>
      </c>
      <c r="G11" s="67">
        <v>16.579100000000007</v>
      </c>
      <c r="H11" s="66">
        <v>2.5245251118422248E-7</v>
      </c>
      <c r="I11" s="65">
        <v>-0.92312353156467353</v>
      </c>
      <c r="K11" s="60"/>
      <c r="L11" s="60"/>
    </row>
    <row r="12" spans="2:12" x14ac:dyDescent="0.3">
      <c r="B12" s="64" t="s">
        <v>26</v>
      </c>
      <c r="C12" s="63">
        <v>64333856.329429343</v>
      </c>
      <c r="D12" s="63">
        <v>68872793.709700331</v>
      </c>
      <c r="E12" s="63">
        <v>61281852.266849741</v>
      </c>
      <c r="F12" s="63">
        <v>64933750.444380559</v>
      </c>
      <c r="G12" s="63">
        <v>65672153.238759898</v>
      </c>
      <c r="H12" s="62">
        <v>1</v>
      </c>
      <c r="I12" s="61">
        <v>1.1371633231193501E-2</v>
      </c>
      <c r="K12" s="60"/>
      <c r="L12" s="60"/>
    </row>
    <row r="13" spans="2:12" x14ac:dyDescent="0.3">
      <c r="B13" s="798" t="s">
        <v>54</v>
      </c>
      <c r="C13" s="798"/>
      <c r="D13" s="798"/>
      <c r="E13" s="798"/>
      <c r="F13" s="798"/>
      <c r="G13" s="798"/>
      <c r="H13" s="798"/>
      <c r="I13" s="798"/>
    </row>
  </sheetData>
  <mergeCells count="1">
    <mergeCell ref="B13:I13"/>
  </mergeCells>
  <pageMargins left="0.7" right="0.7" top="0.75" bottom="0.75" header="0.3" footer="0.3"/>
  <pageSetup paperSize="20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4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19" customWidth="1"/>
    <col min="2" max="2" width="47.44140625" style="719" bestFit="1" customWidth="1"/>
    <col min="3" max="3" width="28.109375" style="719" customWidth="1"/>
    <col min="4" max="4" width="27.5546875" style="719" customWidth="1"/>
    <col min="5" max="5" width="9" style="719" bestFit="1" customWidth="1"/>
    <col min="6" max="6" width="9.6640625" style="719" bestFit="1" customWidth="1"/>
    <col min="7" max="7" width="13.88671875" style="719" customWidth="1"/>
    <col min="8" max="8" width="15.88671875" style="719" customWidth="1"/>
    <col min="9" max="9" width="12.6640625" style="719" customWidth="1"/>
    <col min="10" max="10" width="13.6640625" style="719" customWidth="1"/>
    <col min="11" max="11" width="14.6640625" style="719" customWidth="1"/>
    <col min="12" max="16384" width="11.44140625" style="719"/>
  </cols>
  <sheetData>
    <row r="2" spans="2:13" ht="14.4" x14ac:dyDescent="0.3">
      <c r="B2" s="718" t="s">
        <v>882</v>
      </c>
    </row>
    <row r="3" spans="2:13" x14ac:dyDescent="0.3">
      <c r="B3" s="720"/>
    </row>
    <row r="4" spans="2:13" ht="13.8" x14ac:dyDescent="0.3">
      <c r="B4" s="721" t="s">
        <v>774</v>
      </c>
    </row>
    <row r="5" spans="2:13" ht="20.399999999999999" x14ac:dyDescent="0.3"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2:13" x14ac:dyDescent="0.3">
      <c r="B6" s="1119" t="s">
        <v>846</v>
      </c>
      <c r="C6" s="593" t="s">
        <v>734</v>
      </c>
      <c r="D6" s="649">
        <v>1435</v>
      </c>
      <c r="E6" s="649">
        <v>1397</v>
      </c>
      <c r="F6" s="649">
        <v>1098</v>
      </c>
      <c r="G6" s="649">
        <v>1252</v>
      </c>
      <c r="H6" s="649">
        <v>1721</v>
      </c>
      <c r="I6" s="702">
        <v>1</v>
      </c>
      <c r="J6" s="694">
        <v>0.37460063897763574</v>
      </c>
      <c r="K6" s="726"/>
      <c r="L6" s="598"/>
      <c r="M6" s="598"/>
    </row>
    <row r="7" spans="2:13" x14ac:dyDescent="0.3">
      <c r="B7" s="1120"/>
      <c r="C7" s="593" t="s">
        <v>735</v>
      </c>
      <c r="D7" s="649">
        <v>0</v>
      </c>
      <c r="E7" s="649">
        <v>2</v>
      </c>
      <c r="F7" s="649">
        <v>5</v>
      </c>
      <c r="G7" s="649">
        <v>0</v>
      </c>
      <c r="H7" s="649">
        <v>0</v>
      </c>
      <c r="I7" s="702">
        <v>0</v>
      </c>
      <c r="J7" s="694" t="s">
        <v>56</v>
      </c>
      <c r="K7" s="726"/>
      <c r="L7" s="598"/>
      <c r="M7" s="598"/>
    </row>
    <row r="8" spans="2:13" x14ac:dyDescent="0.3">
      <c r="B8" s="1121"/>
      <c r="C8" s="593" t="s">
        <v>736</v>
      </c>
      <c r="D8" s="649">
        <v>0</v>
      </c>
      <c r="E8" s="649">
        <v>13</v>
      </c>
      <c r="F8" s="649">
        <v>2</v>
      </c>
      <c r="G8" s="649">
        <v>0</v>
      </c>
      <c r="H8" s="649">
        <v>0</v>
      </c>
      <c r="I8" s="702">
        <v>0</v>
      </c>
      <c r="J8" s="694" t="s">
        <v>56</v>
      </c>
      <c r="K8" s="726"/>
      <c r="L8" s="598"/>
      <c r="M8" s="598"/>
    </row>
    <row r="9" spans="2:13" x14ac:dyDescent="0.3">
      <c r="B9" s="611" t="s">
        <v>778</v>
      </c>
      <c r="C9" s="655"/>
      <c r="D9" s="653">
        <v>1435</v>
      </c>
      <c r="E9" s="653">
        <v>1412</v>
      </c>
      <c r="F9" s="653">
        <v>1105</v>
      </c>
      <c r="G9" s="653">
        <v>1252</v>
      </c>
      <c r="H9" s="653">
        <v>1721</v>
      </c>
      <c r="I9" s="703">
        <v>1</v>
      </c>
      <c r="J9" s="695">
        <v>0.37460063897763574</v>
      </c>
      <c r="K9" s="726"/>
      <c r="L9" s="598"/>
      <c r="M9" s="598"/>
    </row>
    <row r="10" spans="2:13" x14ac:dyDescent="0.3">
      <c r="B10" s="1119" t="s">
        <v>847</v>
      </c>
      <c r="C10" s="593" t="s">
        <v>748</v>
      </c>
      <c r="D10" s="649">
        <v>84</v>
      </c>
      <c r="E10" s="649">
        <v>75</v>
      </c>
      <c r="F10" s="649">
        <v>63</v>
      </c>
      <c r="G10" s="649">
        <v>76</v>
      </c>
      <c r="H10" s="649">
        <v>396</v>
      </c>
      <c r="I10" s="702">
        <v>0.85900216919739691</v>
      </c>
      <c r="J10" s="694">
        <v>4.2105263157894735</v>
      </c>
      <c r="K10" s="726"/>
      <c r="L10" s="598"/>
      <c r="M10" s="598"/>
    </row>
    <row r="11" spans="2:13" x14ac:dyDescent="0.3">
      <c r="B11" s="1120"/>
      <c r="C11" s="593" t="s">
        <v>781</v>
      </c>
      <c r="D11" s="649">
        <v>25</v>
      </c>
      <c r="E11" s="649">
        <v>24</v>
      </c>
      <c r="F11" s="649">
        <v>27</v>
      </c>
      <c r="G11" s="649">
        <v>20</v>
      </c>
      <c r="H11" s="649">
        <v>64</v>
      </c>
      <c r="I11" s="702">
        <v>0.13882863340563992</v>
      </c>
      <c r="J11" s="694">
        <v>2.2000000000000002</v>
      </c>
      <c r="K11" s="726"/>
      <c r="L11" s="598"/>
      <c r="M11" s="598"/>
    </row>
    <row r="12" spans="2:13" x14ac:dyDescent="0.3">
      <c r="B12" s="1121"/>
      <c r="C12" s="593" t="s">
        <v>780</v>
      </c>
      <c r="D12" s="649">
        <v>0</v>
      </c>
      <c r="E12" s="649">
        <v>3</v>
      </c>
      <c r="F12" s="649">
        <v>0</v>
      </c>
      <c r="G12" s="649">
        <v>0</v>
      </c>
      <c r="H12" s="649">
        <v>1</v>
      </c>
      <c r="I12" s="702">
        <v>2.1691973969631237E-3</v>
      </c>
      <c r="J12" s="694" t="s">
        <v>56</v>
      </c>
      <c r="K12" s="726"/>
      <c r="L12" s="598"/>
      <c r="M12" s="598"/>
    </row>
    <row r="13" spans="2:13" x14ac:dyDescent="0.3">
      <c r="B13" s="611" t="s">
        <v>783</v>
      </c>
      <c r="C13" s="655"/>
      <c r="D13" s="653">
        <v>109</v>
      </c>
      <c r="E13" s="653">
        <v>102</v>
      </c>
      <c r="F13" s="653">
        <v>90</v>
      </c>
      <c r="G13" s="653">
        <v>96</v>
      </c>
      <c r="H13" s="653">
        <v>461</v>
      </c>
      <c r="I13" s="703">
        <v>1</v>
      </c>
      <c r="J13" s="695">
        <v>3.802083333333333</v>
      </c>
      <c r="K13" s="726"/>
      <c r="L13" s="598"/>
      <c r="M13" s="598"/>
    </row>
    <row r="14" spans="2:13" x14ac:dyDescent="0.3">
      <c r="B14" s="656" t="s">
        <v>883</v>
      </c>
      <c r="C14" s="657"/>
      <c r="D14" s="658">
        <v>1544</v>
      </c>
      <c r="E14" s="658">
        <v>1514</v>
      </c>
      <c r="F14" s="658">
        <v>1195</v>
      </c>
      <c r="G14" s="658">
        <v>1348</v>
      </c>
      <c r="H14" s="658">
        <v>2182</v>
      </c>
      <c r="I14" s="722"/>
      <c r="J14" s="696">
        <v>0.61869436201780426</v>
      </c>
      <c r="K14" s="726"/>
      <c r="L14" s="598"/>
      <c r="M14" s="598"/>
    </row>
    <row r="15" spans="2:13" ht="15" customHeight="1" x14ac:dyDescent="0.3">
      <c r="B15" s="1105" t="s">
        <v>785</v>
      </c>
      <c r="C15" s="1105"/>
      <c r="D15" s="1105"/>
      <c r="E15" s="1105"/>
      <c r="F15" s="1105"/>
      <c r="G15" s="1105"/>
      <c r="H15" s="1105"/>
      <c r="I15" s="1105"/>
      <c r="J15" s="1105"/>
    </row>
    <row r="16" spans="2:13" ht="15" customHeight="1" x14ac:dyDescent="0.3">
      <c r="B16" s="727"/>
      <c r="C16" s="727"/>
      <c r="D16" s="727"/>
      <c r="E16" s="727"/>
      <c r="F16" s="727"/>
      <c r="G16" s="727"/>
      <c r="H16" s="727"/>
      <c r="I16" s="727"/>
      <c r="J16" s="727"/>
    </row>
    <row r="17" spans="1:14" ht="13.8" x14ac:dyDescent="0.3">
      <c r="B17" s="721" t="s">
        <v>786</v>
      </c>
    </row>
    <row r="18" spans="1:14" ht="11.25" customHeight="1" x14ac:dyDescent="0.3">
      <c r="A18" s="723"/>
      <c r="B18" s="1112" t="s">
        <v>787</v>
      </c>
      <c r="C18" s="1112" t="s">
        <v>874</v>
      </c>
      <c r="D18" s="1112" t="s">
        <v>789</v>
      </c>
      <c r="E18" s="1113">
        <v>2017</v>
      </c>
      <c r="F18" s="1115">
        <v>2018</v>
      </c>
      <c r="G18" s="1115">
        <v>2019</v>
      </c>
      <c r="H18" s="1115">
        <v>2020</v>
      </c>
      <c r="I18" s="1115">
        <v>2021</v>
      </c>
      <c r="J18" s="1117" t="s">
        <v>14</v>
      </c>
      <c r="K18" s="1115" t="s">
        <v>15</v>
      </c>
    </row>
    <row r="19" spans="1:14" x14ac:dyDescent="0.3">
      <c r="A19" s="723"/>
      <c r="B19" s="1112"/>
      <c r="C19" s="1112"/>
      <c r="D19" s="1112"/>
      <c r="E19" s="1114"/>
      <c r="F19" s="1116"/>
      <c r="G19" s="1116"/>
      <c r="H19" s="1116"/>
      <c r="I19" s="1116"/>
      <c r="J19" s="1118"/>
      <c r="K19" s="1116"/>
    </row>
    <row r="20" spans="1:14" x14ac:dyDescent="0.3">
      <c r="B20" s="1119" t="s">
        <v>790</v>
      </c>
      <c r="C20" s="605" t="s">
        <v>50</v>
      </c>
      <c r="D20" s="593" t="s">
        <v>49</v>
      </c>
      <c r="E20" s="706">
        <v>3119.54559814</v>
      </c>
      <c r="F20" s="706">
        <v>2621.2815366499999</v>
      </c>
      <c r="G20" s="706">
        <v>2562.5305161900001</v>
      </c>
      <c r="H20" s="706">
        <v>2984.4402781000003</v>
      </c>
      <c r="I20" s="724">
        <v>3726.3165133000002</v>
      </c>
      <c r="J20" s="707">
        <v>0.8778983112070089</v>
      </c>
      <c r="K20" s="608">
        <v>0.24858136403128306</v>
      </c>
      <c r="L20" s="598"/>
      <c r="M20" s="598"/>
      <c r="N20" s="598"/>
    </row>
    <row r="21" spans="1:14" ht="20.399999999999999" x14ac:dyDescent="0.3">
      <c r="B21" s="1120"/>
      <c r="C21" s="605" t="s">
        <v>46</v>
      </c>
      <c r="D21" s="593" t="s">
        <v>875</v>
      </c>
      <c r="E21" s="706">
        <v>94.333193879999996</v>
      </c>
      <c r="F21" s="706">
        <v>97.123452069999999</v>
      </c>
      <c r="G21" s="706">
        <v>153.18932616000001</v>
      </c>
      <c r="H21" s="706">
        <v>299.15097944000001</v>
      </c>
      <c r="I21" s="724">
        <v>388.07448520999998</v>
      </c>
      <c r="J21" s="707">
        <v>9.1428072192041382E-2</v>
      </c>
      <c r="K21" s="608">
        <v>0.29725293206949077</v>
      </c>
      <c r="L21" s="598"/>
      <c r="M21" s="598"/>
      <c r="N21" s="598"/>
    </row>
    <row r="22" spans="1:14" x14ac:dyDescent="0.3">
      <c r="B22" s="1120"/>
      <c r="C22" s="605" t="s">
        <v>884</v>
      </c>
      <c r="D22" s="593" t="s">
        <v>885</v>
      </c>
      <c r="E22" s="706">
        <v>13.790455710000002</v>
      </c>
      <c r="F22" s="706">
        <v>19.26560357</v>
      </c>
      <c r="G22" s="706">
        <v>27.814932329999998</v>
      </c>
      <c r="H22" s="706">
        <v>39.253443860000004</v>
      </c>
      <c r="I22" s="724">
        <v>72.164381279999986</v>
      </c>
      <c r="J22" s="707">
        <v>1.7001504898709129E-2</v>
      </c>
      <c r="K22" s="608">
        <v>0.83842165638711874</v>
      </c>
      <c r="L22" s="598"/>
      <c r="M22" s="598"/>
      <c r="N22" s="598"/>
    </row>
    <row r="23" spans="1:14" x14ac:dyDescent="0.3">
      <c r="B23" s="1121"/>
      <c r="C23" s="609" t="s">
        <v>68</v>
      </c>
      <c r="D23" s="610"/>
      <c r="E23" s="706">
        <v>114.77828307999998</v>
      </c>
      <c r="F23" s="706">
        <v>74.151031669999995</v>
      </c>
      <c r="G23" s="706">
        <v>47.688327350000023</v>
      </c>
      <c r="H23" s="706">
        <v>38.696103299999969</v>
      </c>
      <c r="I23" s="724">
        <v>58.032479339999995</v>
      </c>
      <c r="J23" s="707">
        <v>1.3672111702240683E-2</v>
      </c>
      <c r="K23" s="608">
        <v>0.49969827427042346</v>
      </c>
      <c r="L23" s="598"/>
      <c r="M23" s="598"/>
      <c r="N23" s="598"/>
    </row>
    <row r="24" spans="1:14" x14ac:dyDescent="0.3">
      <c r="B24" s="611"/>
      <c r="C24" s="612"/>
      <c r="D24" s="655" t="s">
        <v>26</v>
      </c>
      <c r="E24" s="708">
        <v>3342.4475308100004</v>
      </c>
      <c r="F24" s="708">
        <v>2811.8216239600001</v>
      </c>
      <c r="G24" s="708">
        <v>2791.2231020300001</v>
      </c>
      <c r="H24" s="708">
        <v>3361.5408047000001</v>
      </c>
      <c r="I24" s="708">
        <v>4244.5878591299997</v>
      </c>
      <c r="J24" s="709">
        <v>1</v>
      </c>
      <c r="K24" s="614">
        <v>0.26269116031414863</v>
      </c>
      <c r="L24" s="598"/>
      <c r="M24" s="598"/>
      <c r="N24" s="598"/>
    </row>
    <row r="25" spans="1:14" ht="20.399999999999999" x14ac:dyDescent="0.3">
      <c r="B25" s="1119" t="s">
        <v>795</v>
      </c>
      <c r="C25" s="605" t="s">
        <v>360</v>
      </c>
      <c r="D25" s="593" t="s">
        <v>866</v>
      </c>
      <c r="E25" s="706">
        <v>28.651161340000002</v>
      </c>
      <c r="F25" s="706">
        <v>38.823909280000002</v>
      </c>
      <c r="G25" s="706">
        <v>35.264264959999998</v>
      </c>
      <c r="H25" s="706">
        <v>18.513445869999998</v>
      </c>
      <c r="I25" s="724">
        <v>37.138808829999995</v>
      </c>
      <c r="J25" s="707">
        <v>0.17956484126268496</v>
      </c>
      <c r="K25" s="608">
        <v>1.006045178773626</v>
      </c>
      <c r="L25" s="598"/>
      <c r="M25" s="598"/>
      <c r="N25" s="598"/>
    </row>
    <row r="26" spans="1:14" ht="20.399999999999999" x14ac:dyDescent="0.3">
      <c r="B26" s="1120"/>
      <c r="C26" s="605" t="s">
        <v>886</v>
      </c>
      <c r="D26" s="593" t="s">
        <v>887</v>
      </c>
      <c r="E26" s="706">
        <v>0</v>
      </c>
      <c r="F26" s="706">
        <v>0</v>
      </c>
      <c r="G26" s="706">
        <v>0</v>
      </c>
      <c r="H26" s="706">
        <v>0</v>
      </c>
      <c r="I26" s="724">
        <v>36.949395359999997</v>
      </c>
      <c r="J26" s="707">
        <v>0.17864903376252383</v>
      </c>
      <c r="K26" s="608" t="s">
        <v>56</v>
      </c>
      <c r="L26" s="598"/>
      <c r="M26" s="598"/>
      <c r="N26" s="598"/>
    </row>
    <row r="27" spans="1:14" ht="20.399999999999999" x14ac:dyDescent="0.3">
      <c r="B27" s="1120"/>
      <c r="C27" s="605" t="s">
        <v>876</v>
      </c>
      <c r="D27" s="593" t="s">
        <v>877</v>
      </c>
      <c r="E27" s="706">
        <v>64.732401999999993</v>
      </c>
      <c r="F27" s="706">
        <v>0</v>
      </c>
      <c r="G27" s="706">
        <v>0</v>
      </c>
      <c r="H27" s="706">
        <v>0</v>
      </c>
      <c r="I27" s="724">
        <v>14.36440732</v>
      </c>
      <c r="J27" s="707">
        <v>6.9451406803462359E-2</v>
      </c>
      <c r="K27" s="608" t="s">
        <v>56</v>
      </c>
      <c r="L27" s="598"/>
      <c r="M27" s="598"/>
      <c r="N27" s="598"/>
    </row>
    <row r="28" spans="1:14" x14ac:dyDescent="0.3">
      <c r="B28" s="1121"/>
      <c r="C28" s="609" t="s">
        <v>68</v>
      </c>
      <c r="D28" s="610"/>
      <c r="E28" s="706">
        <v>13.86370395</v>
      </c>
      <c r="F28" s="706">
        <v>28.824496320000002</v>
      </c>
      <c r="G28" s="706">
        <v>117.81661083</v>
      </c>
      <c r="H28" s="706">
        <v>70.21471876999999</v>
      </c>
      <c r="I28" s="724">
        <v>118.37411786999999</v>
      </c>
      <c r="J28" s="707">
        <v>0.57233471817132886</v>
      </c>
      <c r="K28" s="608">
        <v>0.68588751680048943</v>
      </c>
      <c r="L28" s="598"/>
      <c r="M28" s="598"/>
      <c r="N28" s="598"/>
    </row>
    <row r="29" spans="1:14" x14ac:dyDescent="0.3">
      <c r="B29" s="611"/>
      <c r="C29" s="612"/>
      <c r="D29" s="655" t="s">
        <v>381</v>
      </c>
      <c r="E29" s="708">
        <v>107.24726729</v>
      </c>
      <c r="F29" s="708">
        <v>67.648405600000004</v>
      </c>
      <c r="G29" s="708">
        <v>153.08087578999999</v>
      </c>
      <c r="H29" s="708">
        <v>88.728164639999989</v>
      </c>
      <c r="I29" s="708">
        <v>206.82672937999999</v>
      </c>
      <c r="J29" s="709">
        <v>1</v>
      </c>
      <c r="K29" s="614">
        <v>1.3310155261203205</v>
      </c>
      <c r="L29" s="598"/>
      <c r="M29" s="598"/>
      <c r="N29" s="598"/>
    </row>
    <row r="30" spans="1:14" x14ac:dyDescent="0.3">
      <c r="B30" s="1127" t="s">
        <v>888</v>
      </c>
      <c r="C30" s="1136"/>
      <c r="D30" s="1128"/>
      <c r="E30" s="710">
        <v>3449.6947981000003</v>
      </c>
      <c r="F30" s="710">
        <v>2879.4700295600001</v>
      </c>
      <c r="G30" s="710">
        <v>2944.3039778200005</v>
      </c>
      <c r="H30" s="710">
        <v>3450.2689693399998</v>
      </c>
      <c r="I30" s="710">
        <v>4451.4145885100006</v>
      </c>
      <c r="J30" s="711"/>
      <c r="K30" s="617">
        <v>0.29016451414844613</v>
      </c>
      <c r="M30" s="598"/>
      <c r="N30" s="598"/>
    </row>
    <row r="31" spans="1:14" ht="11.25" customHeight="1" x14ac:dyDescent="0.3">
      <c r="B31" s="1105" t="s">
        <v>19</v>
      </c>
      <c r="C31" s="1105"/>
      <c r="D31" s="1105"/>
      <c r="E31" s="1105"/>
      <c r="F31" s="1105"/>
      <c r="G31" s="1105"/>
      <c r="H31" s="1105"/>
      <c r="I31" s="1105"/>
      <c r="J31" s="1105"/>
      <c r="K31" s="1105"/>
    </row>
    <row r="32" spans="1:14" x14ac:dyDescent="0.3">
      <c r="E32" s="728"/>
      <c r="F32" s="728"/>
      <c r="G32" s="728"/>
      <c r="H32" s="728"/>
      <c r="I32" s="728"/>
    </row>
    <row r="33" spans="1:12" ht="13.8" x14ac:dyDescent="0.3">
      <c r="B33" s="721" t="s">
        <v>803</v>
      </c>
    </row>
    <row r="34" spans="1:12" ht="15" customHeight="1" x14ac:dyDescent="0.3">
      <c r="A34" s="723"/>
      <c r="B34" s="1112" t="s">
        <v>804</v>
      </c>
      <c r="C34" s="1113">
        <v>2017</v>
      </c>
      <c r="D34" s="1115">
        <v>2018</v>
      </c>
      <c r="E34" s="1115">
        <v>2019</v>
      </c>
      <c r="F34" s="1115">
        <v>2020</v>
      </c>
      <c r="G34" s="1115">
        <v>2021</v>
      </c>
      <c r="H34" s="1117" t="s">
        <v>14</v>
      </c>
      <c r="I34" s="1115" t="s">
        <v>15</v>
      </c>
    </row>
    <row r="35" spans="1:12" x14ac:dyDescent="0.3">
      <c r="B35" s="1112"/>
      <c r="C35" s="1114"/>
      <c r="D35" s="1116"/>
      <c r="E35" s="1116"/>
      <c r="F35" s="1116"/>
      <c r="G35" s="1116"/>
      <c r="H35" s="1118"/>
      <c r="I35" s="1116"/>
    </row>
    <row r="36" spans="1:12" x14ac:dyDescent="0.3">
      <c r="B36" s="620" t="s">
        <v>805</v>
      </c>
      <c r="C36" s="668">
        <v>0.19425480999999994</v>
      </c>
      <c r="D36" s="668">
        <v>0.50865501000000013</v>
      </c>
      <c r="E36" s="668">
        <v>5.9595529999999911E-2</v>
      </c>
      <c r="F36" s="668">
        <v>1.7318600000000442E-3</v>
      </c>
      <c r="G36" s="669">
        <v>0.11213803999999987</v>
      </c>
      <c r="H36" s="670">
        <v>2.7535232146055338E-3</v>
      </c>
      <c r="I36" s="623">
        <v>63.750060628455543</v>
      </c>
      <c r="K36" s="598"/>
      <c r="L36" s="598"/>
    </row>
    <row r="37" spans="1:12" x14ac:dyDescent="0.3">
      <c r="B37" s="620" t="s">
        <v>806</v>
      </c>
      <c r="C37" s="668">
        <v>8.1156973899999993</v>
      </c>
      <c r="D37" s="668">
        <v>12.4305225</v>
      </c>
      <c r="E37" s="668">
        <v>12.238960760000001</v>
      </c>
      <c r="F37" s="668">
        <v>16.579299519999999</v>
      </c>
      <c r="G37" s="669">
        <v>36.58949405000002</v>
      </c>
      <c r="H37" s="670">
        <v>0.89844642618460457</v>
      </c>
      <c r="I37" s="623">
        <v>1.2069384780618297</v>
      </c>
      <c r="K37" s="598"/>
      <c r="L37" s="598"/>
    </row>
    <row r="38" spans="1:12" x14ac:dyDescent="0.3">
      <c r="B38" s="620" t="s">
        <v>807</v>
      </c>
      <c r="C38" s="668">
        <v>7.0903654000000005</v>
      </c>
      <c r="D38" s="668">
        <v>7.49940286</v>
      </c>
      <c r="E38" s="668">
        <v>8.4791647100000009</v>
      </c>
      <c r="F38" s="668">
        <v>7.37236841</v>
      </c>
      <c r="G38" s="669">
        <v>4.0228532299999999</v>
      </c>
      <c r="H38" s="670">
        <v>9.8780215507207614E-2</v>
      </c>
      <c r="I38" s="623">
        <v>-0.45433366778804263</v>
      </c>
      <c r="K38" s="598"/>
      <c r="L38" s="598"/>
    </row>
    <row r="39" spans="1:12" x14ac:dyDescent="0.3">
      <c r="B39" s="620" t="s">
        <v>808</v>
      </c>
      <c r="C39" s="668">
        <v>0</v>
      </c>
      <c r="D39" s="668">
        <v>0</v>
      </c>
      <c r="E39" s="668">
        <v>0</v>
      </c>
      <c r="F39" s="668">
        <v>0</v>
      </c>
      <c r="G39" s="669">
        <v>0</v>
      </c>
      <c r="H39" s="670">
        <v>0</v>
      </c>
      <c r="I39" s="623" t="s">
        <v>56</v>
      </c>
      <c r="K39" s="598"/>
      <c r="L39" s="598"/>
    </row>
    <row r="40" spans="1:12" x14ac:dyDescent="0.3">
      <c r="B40" s="620" t="s">
        <v>809</v>
      </c>
      <c r="C40" s="668">
        <v>5.0768099999999984E-3</v>
      </c>
      <c r="D40" s="668">
        <v>1.5936989999999998E-2</v>
      </c>
      <c r="E40" s="668">
        <v>7.3950000000000009E-5</v>
      </c>
      <c r="F40" s="668">
        <v>7.1458999999999987E-4</v>
      </c>
      <c r="G40" s="669">
        <v>8.0778999999999996E-4</v>
      </c>
      <c r="H40" s="670">
        <v>1.9835093582215337E-5</v>
      </c>
      <c r="I40" s="623">
        <v>0.13042443918890578</v>
      </c>
      <c r="K40" s="598"/>
      <c r="L40" s="598"/>
    </row>
    <row r="41" spans="1:12" x14ac:dyDescent="0.3">
      <c r="B41" s="624" t="s">
        <v>889</v>
      </c>
      <c r="C41" s="671">
        <v>15.405394410000001</v>
      </c>
      <c r="D41" s="671">
        <v>20.454517360000001</v>
      </c>
      <c r="E41" s="671">
        <v>20.777794950000001</v>
      </c>
      <c r="F41" s="671">
        <v>23.95411438</v>
      </c>
      <c r="G41" s="671">
        <v>40.725293110000024</v>
      </c>
      <c r="H41" s="672">
        <v>1</v>
      </c>
      <c r="I41" s="626">
        <v>0.70013770761664129</v>
      </c>
      <c r="K41" s="598"/>
      <c r="L41" s="598"/>
    </row>
    <row r="42" spans="1:12" ht="15" customHeight="1" x14ac:dyDescent="0.3">
      <c r="B42" s="1105" t="s">
        <v>811</v>
      </c>
      <c r="C42" s="1105"/>
      <c r="D42" s="1105"/>
      <c r="E42" s="1105"/>
      <c r="F42" s="1105"/>
      <c r="G42" s="1105"/>
      <c r="H42" s="1105"/>
      <c r="I42" s="1105"/>
    </row>
    <row r="43" spans="1:12" ht="10.199999999999999" customHeight="1" x14ac:dyDescent="0.3">
      <c r="B43" s="846" t="s">
        <v>521</v>
      </c>
      <c r="C43" s="846"/>
      <c r="D43" s="846"/>
      <c r="E43" s="846"/>
      <c r="F43" s="846"/>
      <c r="G43" s="846"/>
      <c r="H43" s="846"/>
      <c r="I43" s="846"/>
    </row>
    <row r="44" spans="1:12" x14ac:dyDescent="0.3">
      <c r="B44" s="618"/>
      <c r="C44" s="618"/>
      <c r="D44" s="618"/>
      <c r="E44" s="618"/>
      <c r="F44" s="618"/>
      <c r="G44" s="618"/>
      <c r="H44" s="618"/>
      <c r="I44" s="618"/>
    </row>
    <row r="45" spans="1:12" ht="13.8" x14ac:dyDescent="0.3">
      <c r="B45" s="721" t="s">
        <v>840</v>
      </c>
    </row>
    <row r="46" spans="1:12" x14ac:dyDescent="0.3">
      <c r="B46" s="1139" t="s">
        <v>776</v>
      </c>
      <c r="C46" s="1095" t="s">
        <v>660</v>
      </c>
      <c r="D46" s="1097">
        <v>2020</v>
      </c>
      <c r="E46" s="1098"/>
      <c r="F46" s="1098"/>
      <c r="G46" s="1099"/>
      <c r="H46" s="1097">
        <v>2021</v>
      </c>
      <c r="I46" s="1098"/>
      <c r="J46" s="1098"/>
      <c r="K46" s="1099"/>
    </row>
    <row r="47" spans="1:12" ht="12" x14ac:dyDescent="0.3">
      <c r="B47" s="1140"/>
      <c r="C47" s="1096"/>
      <c r="D47" s="628" t="s">
        <v>813</v>
      </c>
      <c r="E47" s="628" t="s">
        <v>814</v>
      </c>
      <c r="F47" s="628" t="s">
        <v>715</v>
      </c>
      <c r="G47" s="628" t="s">
        <v>716</v>
      </c>
      <c r="H47" s="628" t="s">
        <v>813</v>
      </c>
      <c r="I47" s="628" t="s">
        <v>814</v>
      </c>
      <c r="J47" s="628" t="s">
        <v>715</v>
      </c>
      <c r="K47" s="628" t="s">
        <v>716</v>
      </c>
    </row>
    <row r="48" spans="1:12" x14ac:dyDescent="0.3">
      <c r="B48" s="729" t="s">
        <v>614</v>
      </c>
      <c r="C48" s="638" t="s">
        <v>890</v>
      </c>
      <c r="D48" s="730">
        <v>3972</v>
      </c>
      <c r="E48" s="731">
        <v>12</v>
      </c>
      <c r="F48" s="731">
        <v>0</v>
      </c>
      <c r="G48" s="731">
        <v>0</v>
      </c>
      <c r="H48" s="732">
        <v>0</v>
      </c>
      <c r="I48" s="732">
        <v>0</v>
      </c>
      <c r="J48" s="732">
        <v>0</v>
      </c>
      <c r="K48" s="732">
        <v>0</v>
      </c>
    </row>
    <row r="49" spans="2:12" x14ac:dyDescent="0.3">
      <c r="B49" s="729" t="s">
        <v>618</v>
      </c>
      <c r="C49" s="638" t="s">
        <v>890</v>
      </c>
      <c r="D49" s="730">
        <v>3879</v>
      </c>
      <c r="E49" s="731">
        <v>9</v>
      </c>
      <c r="F49" s="731">
        <v>2</v>
      </c>
      <c r="G49" s="731">
        <v>7</v>
      </c>
      <c r="H49" s="732">
        <v>0</v>
      </c>
      <c r="I49" s="732">
        <v>0</v>
      </c>
      <c r="J49" s="732">
        <v>0</v>
      </c>
      <c r="K49" s="732">
        <v>0</v>
      </c>
    </row>
    <row r="50" spans="2:12" x14ac:dyDescent="0.3">
      <c r="B50" s="1097" t="s">
        <v>891</v>
      </c>
      <c r="C50" s="1099"/>
      <c r="D50" s="733">
        <v>7851</v>
      </c>
      <c r="E50" s="733">
        <v>21</v>
      </c>
      <c r="F50" s="733">
        <v>2</v>
      </c>
      <c r="G50" s="733">
        <v>7</v>
      </c>
      <c r="H50" s="733">
        <v>0</v>
      </c>
      <c r="I50" s="733">
        <v>0</v>
      </c>
      <c r="J50" s="733">
        <v>0</v>
      </c>
      <c r="K50" s="733">
        <v>0</v>
      </c>
    </row>
    <row r="51" spans="2:12" ht="11.25" customHeight="1" x14ac:dyDescent="0.3">
      <c r="B51" s="1104" t="s">
        <v>842</v>
      </c>
      <c r="C51" s="1104"/>
      <c r="D51" s="1104"/>
      <c r="E51" s="1104"/>
      <c r="F51" s="1104"/>
      <c r="G51" s="1104"/>
      <c r="H51" s="1104"/>
      <c r="I51" s="1104"/>
      <c r="J51" s="1104"/>
      <c r="K51" s="1104"/>
      <c r="L51" s="682"/>
    </row>
    <row r="52" spans="2:12" x14ac:dyDescent="0.3">
      <c r="B52" s="1093" t="s">
        <v>657</v>
      </c>
      <c r="C52" s="1093"/>
      <c r="D52" s="1093"/>
      <c r="E52" s="1093"/>
      <c r="F52" s="1093"/>
      <c r="G52" s="1093"/>
      <c r="H52" s="1093"/>
      <c r="I52" s="1093"/>
      <c r="J52" s="1093"/>
      <c r="K52" s="1093"/>
      <c r="L52" s="682"/>
    </row>
    <row r="53" spans="2:12" x14ac:dyDescent="0.3">
      <c r="B53" s="1093" t="s">
        <v>658</v>
      </c>
      <c r="C53" s="1093"/>
      <c r="D53" s="1093"/>
      <c r="E53" s="1093"/>
      <c r="F53" s="1093"/>
      <c r="G53" s="1093"/>
      <c r="H53" s="1093"/>
      <c r="I53" s="1093"/>
      <c r="J53" s="1093"/>
      <c r="K53" s="1093"/>
    </row>
    <row r="54" spans="2:12" x14ac:dyDescent="0.3">
      <c r="B54" s="1094" t="s">
        <v>819</v>
      </c>
      <c r="C54" s="1094"/>
      <c r="D54" s="1094"/>
      <c r="E54" s="1094"/>
      <c r="F54" s="1094"/>
      <c r="G54" s="1094"/>
      <c r="H54" s="1094"/>
      <c r="I54" s="1094"/>
      <c r="J54" s="1094"/>
      <c r="K54" s="1094"/>
    </row>
  </sheetData>
  <mergeCells count="36">
    <mergeCell ref="B30:D30"/>
    <mergeCell ref="B6:B8"/>
    <mergeCell ref="B10:B12"/>
    <mergeCell ref="B15:J1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3"/>
    <mergeCell ref="B25:B28"/>
    <mergeCell ref="B31:K31"/>
    <mergeCell ref="B34:B35"/>
    <mergeCell ref="C34:C35"/>
    <mergeCell ref="D34:D35"/>
    <mergeCell ref="E34:E35"/>
    <mergeCell ref="F34:F35"/>
    <mergeCell ref="G34:G35"/>
    <mergeCell ref="H34:H35"/>
    <mergeCell ref="I34:I35"/>
    <mergeCell ref="B42:I42"/>
    <mergeCell ref="B43:I43"/>
    <mergeCell ref="B46:B47"/>
    <mergeCell ref="C46:C47"/>
    <mergeCell ref="D46:G46"/>
    <mergeCell ref="H46:K46"/>
    <mergeCell ref="B50:C50"/>
    <mergeCell ref="B51:K51"/>
    <mergeCell ref="B52:K52"/>
    <mergeCell ref="B53:K53"/>
    <mergeCell ref="B54:K54"/>
  </mergeCells>
  <pageMargins left="0.7" right="0.7" top="0.75" bottom="0.75" header="0.3" footer="0.3"/>
  <pageSetup paperSize="183" fitToWidth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8"/>
  <sheetViews>
    <sheetView zoomScaleNormal="100" zoomScaleSheetLayoutView="110" workbookViewId="0"/>
  </sheetViews>
  <sheetFormatPr baseColWidth="10" defaultColWidth="11.44140625" defaultRowHeight="10.199999999999999" x14ac:dyDescent="0.3"/>
  <cols>
    <col min="1" max="1" width="3.77734375" style="734" customWidth="1"/>
    <col min="2" max="2" width="51.109375" style="734" bestFit="1" customWidth="1"/>
    <col min="3" max="3" width="38.44140625" style="734" customWidth="1"/>
    <col min="4" max="4" width="38.6640625" style="734" customWidth="1"/>
    <col min="5" max="6" width="11.44140625" style="734"/>
    <col min="7" max="7" width="14.5546875" style="734" customWidth="1"/>
    <col min="8" max="8" width="14.6640625" style="734" customWidth="1"/>
    <col min="9" max="9" width="14.44140625" style="734" customWidth="1"/>
    <col min="10" max="10" width="11.44140625" style="734"/>
    <col min="11" max="11" width="13.44140625" style="734" customWidth="1"/>
    <col min="12" max="16384" width="11.44140625" style="734"/>
  </cols>
  <sheetData>
    <row r="2" spans="1:13" ht="14.4" x14ac:dyDescent="0.3">
      <c r="B2" s="735" t="s">
        <v>892</v>
      </c>
    </row>
    <row r="3" spans="1:13" x14ac:dyDescent="0.3">
      <c r="B3" s="736"/>
    </row>
    <row r="4" spans="1:13" ht="13.8" x14ac:dyDescent="0.3">
      <c r="B4" s="737" t="s">
        <v>774</v>
      </c>
    </row>
    <row r="5" spans="1:13" ht="20.399999999999999" x14ac:dyDescent="0.3">
      <c r="A5" s="738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3" x14ac:dyDescent="0.3">
      <c r="B6" s="1119" t="s">
        <v>846</v>
      </c>
      <c r="C6" s="593" t="s">
        <v>734</v>
      </c>
      <c r="D6" s="649">
        <v>39167</v>
      </c>
      <c r="E6" s="649">
        <v>36826</v>
      </c>
      <c r="F6" s="649">
        <v>32930</v>
      </c>
      <c r="G6" s="649">
        <v>33776</v>
      </c>
      <c r="H6" s="650">
        <v>33699</v>
      </c>
      <c r="I6" s="739">
        <v>0.96197653506893899</v>
      </c>
      <c r="J6" s="740">
        <v>-2.2797252486973507E-3</v>
      </c>
      <c r="L6" s="598"/>
      <c r="M6" s="598"/>
    </row>
    <row r="7" spans="1:13" x14ac:dyDescent="0.3">
      <c r="B7" s="1120"/>
      <c r="C7" s="593" t="s">
        <v>736</v>
      </c>
      <c r="D7" s="649">
        <v>1412</v>
      </c>
      <c r="E7" s="649">
        <v>1605</v>
      </c>
      <c r="F7" s="649">
        <v>1367</v>
      </c>
      <c r="G7" s="649">
        <v>796</v>
      </c>
      <c r="H7" s="650">
        <v>1076</v>
      </c>
      <c r="I7" s="739">
        <v>3.0715651851217492E-2</v>
      </c>
      <c r="J7" s="740">
        <v>0.35175879396984921</v>
      </c>
      <c r="L7" s="598"/>
      <c r="M7" s="598"/>
    </row>
    <row r="8" spans="1:13" x14ac:dyDescent="0.3">
      <c r="B8" s="1121"/>
      <c r="C8" s="593" t="s">
        <v>735</v>
      </c>
      <c r="D8" s="649">
        <v>276</v>
      </c>
      <c r="E8" s="649">
        <v>507</v>
      </c>
      <c r="F8" s="649">
        <v>381</v>
      </c>
      <c r="G8" s="649">
        <v>415</v>
      </c>
      <c r="H8" s="650">
        <v>256</v>
      </c>
      <c r="I8" s="739">
        <v>7.3078130798435673E-3</v>
      </c>
      <c r="J8" s="740">
        <v>-0.38313253012048187</v>
      </c>
      <c r="L8" s="598"/>
      <c r="M8" s="598"/>
    </row>
    <row r="9" spans="1:13" x14ac:dyDescent="0.3">
      <c r="B9" s="611" t="s">
        <v>778</v>
      </c>
      <c r="C9" s="655"/>
      <c r="D9" s="653">
        <v>40855</v>
      </c>
      <c r="E9" s="653">
        <v>38938</v>
      </c>
      <c r="F9" s="653">
        <v>34678</v>
      </c>
      <c r="G9" s="653">
        <v>34987</v>
      </c>
      <c r="H9" s="653">
        <v>35031</v>
      </c>
      <c r="I9" s="741">
        <v>1</v>
      </c>
      <c r="J9" s="742">
        <v>1.2576099694172616E-3</v>
      </c>
      <c r="L9" s="598"/>
      <c r="M9" s="598"/>
    </row>
    <row r="10" spans="1:13" x14ac:dyDescent="0.3">
      <c r="B10" s="1119" t="s">
        <v>847</v>
      </c>
      <c r="C10" s="593" t="s">
        <v>748</v>
      </c>
      <c r="D10" s="649">
        <v>81538</v>
      </c>
      <c r="E10" s="649">
        <v>89722</v>
      </c>
      <c r="F10" s="649">
        <v>87489</v>
      </c>
      <c r="G10" s="649">
        <v>88282</v>
      </c>
      <c r="H10" s="650">
        <v>134171</v>
      </c>
      <c r="I10" s="739">
        <v>0.97370006168583767</v>
      </c>
      <c r="J10" s="740">
        <v>0.5198001857683332</v>
      </c>
      <c r="L10" s="598"/>
      <c r="M10" s="598"/>
    </row>
    <row r="11" spans="1:13" x14ac:dyDescent="0.3">
      <c r="B11" s="1120"/>
      <c r="C11" s="593" t="s">
        <v>781</v>
      </c>
      <c r="D11" s="649">
        <v>1667</v>
      </c>
      <c r="E11" s="649">
        <v>1753</v>
      </c>
      <c r="F11" s="649">
        <v>2019</v>
      </c>
      <c r="G11" s="649">
        <v>1595</v>
      </c>
      <c r="H11" s="650">
        <v>2607</v>
      </c>
      <c r="I11" s="739">
        <v>1.8919409267389962E-2</v>
      </c>
      <c r="J11" s="740">
        <v>0.63448275862068959</v>
      </c>
      <c r="L11" s="598"/>
      <c r="M11" s="598"/>
    </row>
    <row r="12" spans="1:13" x14ac:dyDescent="0.3">
      <c r="B12" s="1120"/>
      <c r="C12" s="593" t="s">
        <v>750</v>
      </c>
      <c r="D12" s="649">
        <v>1144</v>
      </c>
      <c r="E12" s="649">
        <v>1870</v>
      </c>
      <c r="F12" s="649">
        <v>1647</v>
      </c>
      <c r="G12" s="649">
        <v>916</v>
      </c>
      <c r="H12" s="650">
        <v>843</v>
      </c>
      <c r="I12" s="739">
        <v>6.1177836641387569E-3</v>
      </c>
      <c r="J12" s="740">
        <v>-7.9694323144104851E-2</v>
      </c>
      <c r="L12" s="598"/>
      <c r="M12" s="598"/>
    </row>
    <row r="13" spans="1:13" x14ac:dyDescent="0.3">
      <c r="B13" s="1120"/>
      <c r="C13" s="593" t="s">
        <v>780</v>
      </c>
      <c r="D13" s="649">
        <v>111</v>
      </c>
      <c r="E13" s="649">
        <v>116</v>
      </c>
      <c r="F13" s="649">
        <v>142</v>
      </c>
      <c r="G13" s="649">
        <v>64</v>
      </c>
      <c r="H13" s="650">
        <v>174</v>
      </c>
      <c r="I13" s="739">
        <v>1.2627453826336225E-3</v>
      </c>
      <c r="J13" s="740">
        <v>1.71875</v>
      </c>
      <c r="L13" s="598"/>
      <c r="M13" s="598"/>
    </row>
    <row r="14" spans="1:13" x14ac:dyDescent="0.3">
      <c r="B14" s="1121"/>
      <c r="C14" s="593" t="s">
        <v>782</v>
      </c>
      <c r="D14" s="649">
        <v>1</v>
      </c>
      <c r="E14" s="649">
        <v>0</v>
      </c>
      <c r="F14" s="649">
        <v>0</v>
      </c>
      <c r="G14" s="649">
        <v>1</v>
      </c>
      <c r="H14" s="650">
        <v>0</v>
      </c>
      <c r="I14" s="739">
        <v>0</v>
      </c>
      <c r="J14" s="740">
        <v>-1</v>
      </c>
      <c r="L14" s="598"/>
      <c r="M14" s="598"/>
    </row>
    <row r="15" spans="1:13" x14ac:dyDescent="0.3">
      <c r="B15" s="611" t="s">
        <v>783</v>
      </c>
      <c r="C15" s="655"/>
      <c r="D15" s="653">
        <v>84461</v>
      </c>
      <c r="E15" s="653">
        <v>93461</v>
      </c>
      <c r="F15" s="653">
        <v>91297</v>
      </c>
      <c r="G15" s="653">
        <v>90858</v>
      </c>
      <c r="H15" s="653">
        <v>137795</v>
      </c>
      <c r="I15" s="741">
        <v>1</v>
      </c>
      <c r="J15" s="742">
        <v>0.51659732769816635</v>
      </c>
      <c r="L15" s="598"/>
      <c r="M15" s="598"/>
    </row>
    <row r="16" spans="1:13" x14ac:dyDescent="0.3">
      <c r="B16" s="656" t="s">
        <v>893</v>
      </c>
      <c r="C16" s="657"/>
      <c r="D16" s="658">
        <v>125316</v>
      </c>
      <c r="E16" s="658">
        <v>132399</v>
      </c>
      <c r="F16" s="658">
        <v>125975</v>
      </c>
      <c r="G16" s="658">
        <v>125845</v>
      </c>
      <c r="H16" s="658">
        <v>172826</v>
      </c>
      <c r="I16" s="743"/>
      <c r="J16" s="744">
        <v>0.37332432754579048</v>
      </c>
      <c r="L16" s="598"/>
      <c r="M16" s="598"/>
    </row>
    <row r="17" spans="1:14" ht="15" customHeight="1" x14ac:dyDescent="0.3">
      <c r="B17" s="1105" t="s">
        <v>785</v>
      </c>
      <c r="C17" s="1105"/>
      <c r="D17" s="1105"/>
      <c r="E17" s="1105"/>
      <c r="F17" s="1105"/>
      <c r="G17" s="1105"/>
      <c r="H17" s="1105"/>
      <c r="I17" s="1105"/>
      <c r="J17" s="1105"/>
    </row>
    <row r="18" spans="1:14" ht="15" customHeight="1" x14ac:dyDescent="0.3">
      <c r="B18" s="745"/>
      <c r="C18" s="745"/>
      <c r="D18" s="745"/>
      <c r="E18" s="745"/>
      <c r="F18" s="745"/>
      <c r="G18" s="745"/>
      <c r="H18" s="745"/>
      <c r="I18" s="745"/>
      <c r="J18" s="745"/>
    </row>
    <row r="19" spans="1:14" ht="13.8" x14ac:dyDescent="0.3">
      <c r="B19" s="737" t="s">
        <v>786</v>
      </c>
    </row>
    <row r="20" spans="1:14" ht="15" customHeight="1" x14ac:dyDescent="0.3">
      <c r="A20" s="738"/>
      <c r="B20" s="1112" t="s">
        <v>787</v>
      </c>
      <c r="C20" s="1112" t="s">
        <v>788</v>
      </c>
      <c r="D20" s="1112" t="s">
        <v>789</v>
      </c>
      <c r="E20" s="1113">
        <v>2017</v>
      </c>
      <c r="F20" s="1115">
        <v>2018</v>
      </c>
      <c r="G20" s="1115">
        <v>2019</v>
      </c>
      <c r="H20" s="1115">
        <v>2020</v>
      </c>
      <c r="I20" s="1115">
        <v>2021</v>
      </c>
      <c r="J20" s="1117" t="s">
        <v>14</v>
      </c>
      <c r="K20" s="1115" t="s">
        <v>15</v>
      </c>
    </row>
    <row r="21" spans="1:14" x14ac:dyDescent="0.3">
      <c r="B21" s="1112"/>
      <c r="C21" s="1112"/>
      <c r="D21" s="1112"/>
      <c r="E21" s="1114"/>
      <c r="F21" s="1116"/>
      <c r="G21" s="1116"/>
      <c r="H21" s="1116"/>
      <c r="I21" s="1116"/>
      <c r="J21" s="1118"/>
      <c r="K21" s="1116"/>
    </row>
    <row r="22" spans="1:14" ht="20.399999999999999" x14ac:dyDescent="0.3">
      <c r="B22" s="1119" t="s">
        <v>790</v>
      </c>
      <c r="C22" s="605" t="s">
        <v>894</v>
      </c>
      <c r="D22" s="593" t="s">
        <v>895</v>
      </c>
      <c r="E22" s="706">
        <v>49.079789949999999</v>
      </c>
      <c r="F22" s="706">
        <v>347.99060907999996</v>
      </c>
      <c r="G22" s="706">
        <v>36.299103410000001</v>
      </c>
      <c r="H22" s="706">
        <v>57.045938000000007</v>
      </c>
      <c r="I22" s="724">
        <v>103.68151085999999</v>
      </c>
      <c r="J22" s="707">
        <v>7.2753721485491613E-2</v>
      </c>
      <c r="K22" s="608">
        <v>0.81750908995483562</v>
      </c>
      <c r="L22" s="746"/>
      <c r="M22" s="598"/>
      <c r="N22" s="598"/>
    </row>
    <row r="23" spans="1:14" ht="24" customHeight="1" x14ac:dyDescent="0.3">
      <c r="B23" s="1120"/>
      <c r="C23" s="605" t="s">
        <v>896</v>
      </c>
      <c r="D23" s="593" t="s">
        <v>897</v>
      </c>
      <c r="E23" s="706">
        <v>43.679500900000001</v>
      </c>
      <c r="F23" s="706">
        <v>42.700396160000004</v>
      </c>
      <c r="G23" s="706">
        <v>43.693478280000001</v>
      </c>
      <c r="H23" s="706">
        <v>48.021722809999993</v>
      </c>
      <c r="I23" s="724">
        <v>71.382997239999995</v>
      </c>
      <c r="J23" s="707">
        <v>5.0089728215970332E-2</v>
      </c>
      <c r="K23" s="608">
        <v>0.48647305975318478</v>
      </c>
      <c r="L23" s="746"/>
      <c r="M23" s="598"/>
      <c r="N23" s="598"/>
    </row>
    <row r="24" spans="1:14" x14ac:dyDescent="0.3">
      <c r="B24" s="1120"/>
      <c r="C24" s="605" t="s">
        <v>898</v>
      </c>
      <c r="D24" s="593" t="s">
        <v>899</v>
      </c>
      <c r="E24" s="706">
        <v>97.009427069999987</v>
      </c>
      <c r="F24" s="706">
        <v>101.42871202000001</v>
      </c>
      <c r="G24" s="706">
        <v>85.667598269999999</v>
      </c>
      <c r="H24" s="706">
        <v>51.541735129999992</v>
      </c>
      <c r="I24" s="724">
        <v>57.116832719999991</v>
      </c>
      <c r="J24" s="707">
        <v>4.0079104802546416E-2</v>
      </c>
      <c r="K24" s="608">
        <v>0.10816666485787363</v>
      </c>
      <c r="L24" s="746"/>
      <c r="M24" s="598"/>
      <c r="N24" s="598"/>
    </row>
    <row r="25" spans="1:14" x14ac:dyDescent="0.3">
      <c r="B25" s="1121"/>
      <c r="C25" s="609" t="s">
        <v>68</v>
      </c>
      <c r="D25" s="610"/>
      <c r="E25" s="706">
        <v>1282.7651482200035</v>
      </c>
      <c r="F25" s="706">
        <v>1203.1212345600029</v>
      </c>
      <c r="G25" s="706">
        <v>1084.5324319000024</v>
      </c>
      <c r="H25" s="706">
        <v>1065.7106986100027</v>
      </c>
      <c r="I25" s="724">
        <v>1192.9211658699969</v>
      </c>
      <c r="J25" s="707">
        <v>0.83707744549599161</v>
      </c>
      <c r="K25" s="608">
        <v>0.11936679196888389</v>
      </c>
      <c r="L25" s="746"/>
      <c r="M25" s="598"/>
      <c r="N25" s="598"/>
    </row>
    <row r="26" spans="1:14" x14ac:dyDescent="0.3">
      <c r="B26" s="611"/>
      <c r="C26" s="612"/>
      <c r="D26" s="655" t="s">
        <v>26</v>
      </c>
      <c r="E26" s="708">
        <v>1472.5338661400035</v>
      </c>
      <c r="F26" s="708">
        <v>1695.2409518200029</v>
      </c>
      <c r="G26" s="708">
        <v>1250.1926118600024</v>
      </c>
      <c r="H26" s="708">
        <v>1222.3200945500028</v>
      </c>
      <c r="I26" s="708">
        <v>1425.102506689997</v>
      </c>
      <c r="J26" s="709">
        <v>1</v>
      </c>
      <c r="K26" s="614">
        <v>0.1658995978583242</v>
      </c>
      <c r="L26" s="746"/>
      <c r="M26" s="598"/>
      <c r="N26" s="598"/>
    </row>
    <row r="27" spans="1:14" x14ac:dyDescent="0.3">
      <c r="B27" s="1119" t="s">
        <v>795</v>
      </c>
      <c r="C27" s="605" t="s">
        <v>900</v>
      </c>
      <c r="D27" s="593" t="s">
        <v>901</v>
      </c>
      <c r="E27" s="706">
        <v>287.73876366999997</v>
      </c>
      <c r="F27" s="706">
        <v>310.77602650000006</v>
      </c>
      <c r="G27" s="706">
        <v>296.28229498000002</v>
      </c>
      <c r="H27" s="706">
        <v>303.21213468999997</v>
      </c>
      <c r="I27" s="724">
        <v>432.05107299000019</v>
      </c>
      <c r="J27" s="707">
        <v>5.8703486408683198E-2</v>
      </c>
      <c r="K27" s="608">
        <v>0.42491352937349758</v>
      </c>
      <c r="L27" s="598"/>
      <c r="M27" s="598"/>
      <c r="N27" s="598"/>
    </row>
    <row r="28" spans="1:14" x14ac:dyDescent="0.3">
      <c r="B28" s="1120"/>
      <c r="C28" s="605" t="s">
        <v>902</v>
      </c>
      <c r="D28" s="593" t="s">
        <v>903</v>
      </c>
      <c r="E28" s="706">
        <v>266.6776738800001</v>
      </c>
      <c r="F28" s="706">
        <v>299.89465615999995</v>
      </c>
      <c r="G28" s="706">
        <v>281.91156198000004</v>
      </c>
      <c r="H28" s="706">
        <v>274.42541774</v>
      </c>
      <c r="I28" s="724">
        <v>402.16099052999994</v>
      </c>
      <c r="J28" s="707">
        <v>5.4642271984883688E-2</v>
      </c>
      <c r="K28" s="608">
        <v>0.46546553100639154</v>
      </c>
      <c r="L28" s="598"/>
      <c r="M28" s="598"/>
      <c r="N28" s="598"/>
    </row>
    <row r="29" spans="1:14" ht="20.399999999999999" x14ac:dyDescent="0.3">
      <c r="B29" s="1120"/>
      <c r="C29" s="605" t="s">
        <v>370</v>
      </c>
      <c r="D29" s="593" t="s">
        <v>904</v>
      </c>
      <c r="E29" s="706">
        <v>97.962864949999997</v>
      </c>
      <c r="F29" s="706">
        <v>146.52531639999998</v>
      </c>
      <c r="G29" s="706">
        <v>198.88022580000001</v>
      </c>
      <c r="H29" s="706">
        <v>101.12678667</v>
      </c>
      <c r="I29" s="724">
        <v>257.72615032000004</v>
      </c>
      <c r="J29" s="707">
        <v>3.5017673854550374E-2</v>
      </c>
      <c r="K29" s="608">
        <v>1.5485448396676524</v>
      </c>
      <c r="L29" s="598"/>
      <c r="M29" s="598"/>
      <c r="N29" s="598"/>
    </row>
    <row r="30" spans="1:14" x14ac:dyDescent="0.3">
      <c r="B30" s="1121"/>
      <c r="C30" s="609" t="s">
        <v>68</v>
      </c>
      <c r="D30" s="610"/>
      <c r="E30" s="706">
        <v>3732.3862221100026</v>
      </c>
      <c r="F30" s="706">
        <v>4088.2295570800015</v>
      </c>
      <c r="G30" s="706">
        <v>3838.2309544800141</v>
      </c>
      <c r="H30" s="706">
        <v>3753.8158251400105</v>
      </c>
      <c r="I30" s="724">
        <v>6267.9495785500076</v>
      </c>
      <c r="J30" s="707">
        <v>0.85163656775188279</v>
      </c>
      <c r="K30" s="608">
        <v>0.66975415697604834</v>
      </c>
      <c r="L30" s="598"/>
      <c r="M30" s="598"/>
      <c r="N30" s="598"/>
    </row>
    <row r="31" spans="1:14" x14ac:dyDescent="0.3">
      <c r="B31" s="611"/>
      <c r="C31" s="612"/>
      <c r="D31" s="655" t="s">
        <v>381</v>
      </c>
      <c r="E31" s="708">
        <v>4384.765524610003</v>
      </c>
      <c r="F31" s="708">
        <v>4845.4255561400014</v>
      </c>
      <c r="G31" s="708">
        <v>4615.3050372400139</v>
      </c>
      <c r="H31" s="708">
        <v>4432.5801642400102</v>
      </c>
      <c r="I31" s="708">
        <v>7359.8877923900072</v>
      </c>
      <c r="J31" s="709">
        <v>1</v>
      </c>
      <c r="K31" s="614">
        <v>0.66040714881281781</v>
      </c>
      <c r="L31" s="598"/>
      <c r="M31" s="598"/>
      <c r="N31" s="598"/>
    </row>
    <row r="32" spans="1:14" ht="11.25" customHeight="1" x14ac:dyDescent="0.3">
      <c r="B32" s="1127" t="s">
        <v>905</v>
      </c>
      <c r="C32" s="1136"/>
      <c r="D32" s="1128"/>
      <c r="E32" s="710">
        <v>5857.2993907500058</v>
      </c>
      <c r="F32" s="710">
        <v>6540.6665079600043</v>
      </c>
      <c r="G32" s="710">
        <v>5865.4976491000161</v>
      </c>
      <c r="H32" s="710">
        <v>5654.9002587900131</v>
      </c>
      <c r="I32" s="710">
        <v>8784.9902990800056</v>
      </c>
      <c r="J32" s="711"/>
      <c r="K32" s="617">
        <v>0.55351816956003086</v>
      </c>
      <c r="M32" s="598"/>
      <c r="N32" s="598"/>
    </row>
    <row r="33" spans="1:12" ht="11.25" customHeight="1" x14ac:dyDescent="0.3">
      <c r="B33" s="1105" t="s">
        <v>19</v>
      </c>
      <c r="C33" s="1105"/>
      <c r="D33" s="1105"/>
      <c r="E33" s="1105"/>
      <c r="F33" s="1105"/>
      <c r="G33" s="1105"/>
      <c r="H33" s="1105"/>
      <c r="I33" s="1105"/>
      <c r="J33" s="1105"/>
      <c r="K33" s="1105"/>
    </row>
    <row r="34" spans="1:12" x14ac:dyDescent="0.3">
      <c r="B34" s="666"/>
      <c r="C34" s="666"/>
      <c r="D34" s="666"/>
      <c r="E34" s="747"/>
      <c r="F34" s="747"/>
      <c r="G34" s="747"/>
      <c r="H34" s="747"/>
      <c r="I34" s="747"/>
      <c r="J34" s="666"/>
    </row>
    <row r="35" spans="1:12" ht="13.8" x14ac:dyDescent="0.3">
      <c r="B35" s="737" t="s">
        <v>803</v>
      </c>
    </row>
    <row r="36" spans="1:12" ht="15" customHeight="1" x14ac:dyDescent="0.3">
      <c r="A36" s="738"/>
      <c r="B36" s="1112" t="s">
        <v>804</v>
      </c>
      <c r="C36" s="1113">
        <v>2017</v>
      </c>
      <c r="D36" s="1115">
        <v>2018</v>
      </c>
      <c r="E36" s="1115">
        <v>2019</v>
      </c>
      <c r="F36" s="1115">
        <v>2020</v>
      </c>
      <c r="G36" s="1115">
        <v>2021</v>
      </c>
      <c r="H36" s="1117" t="s">
        <v>14</v>
      </c>
      <c r="I36" s="1115" t="s">
        <v>15</v>
      </c>
    </row>
    <row r="37" spans="1:12" x14ac:dyDescent="0.3">
      <c r="B37" s="1112"/>
      <c r="C37" s="1114"/>
      <c r="D37" s="1116"/>
      <c r="E37" s="1116"/>
      <c r="F37" s="1116"/>
      <c r="G37" s="1116"/>
      <c r="H37" s="1118"/>
      <c r="I37" s="1116"/>
    </row>
    <row r="38" spans="1:12" x14ac:dyDescent="0.3">
      <c r="B38" s="620" t="s">
        <v>805</v>
      </c>
      <c r="C38" s="668">
        <v>12.325591219999998</v>
      </c>
      <c r="D38" s="668">
        <v>18.919497559999968</v>
      </c>
      <c r="E38" s="668">
        <v>20.857368640000018</v>
      </c>
      <c r="F38" s="668">
        <v>15.105814449999999</v>
      </c>
      <c r="G38" s="669">
        <v>21.056863940000063</v>
      </c>
      <c r="H38" s="670">
        <v>1.4108726492308576E-2</v>
      </c>
      <c r="I38" s="623">
        <v>0.39395753931030608</v>
      </c>
      <c r="K38" s="598"/>
      <c r="L38" s="598"/>
    </row>
    <row r="39" spans="1:12" x14ac:dyDescent="0.3">
      <c r="B39" s="620" t="s">
        <v>806</v>
      </c>
      <c r="C39" s="668">
        <v>830.29341364000197</v>
      </c>
      <c r="D39" s="668">
        <v>910.65573013999835</v>
      </c>
      <c r="E39" s="668">
        <v>872.92447040000002</v>
      </c>
      <c r="F39" s="668">
        <v>842.6205936500013</v>
      </c>
      <c r="G39" s="669">
        <v>1403.3759309299978</v>
      </c>
      <c r="H39" s="670">
        <v>0.94030370485360182</v>
      </c>
      <c r="I39" s="623">
        <v>0.66548971328953432</v>
      </c>
      <c r="K39" s="598"/>
      <c r="L39" s="598"/>
    </row>
    <row r="40" spans="1:12" x14ac:dyDescent="0.3">
      <c r="B40" s="620" t="s">
        <v>807</v>
      </c>
      <c r="C40" s="668">
        <v>0</v>
      </c>
      <c r="D40" s="668">
        <v>0</v>
      </c>
      <c r="E40" s="668">
        <v>0</v>
      </c>
      <c r="F40" s="668">
        <v>0</v>
      </c>
      <c r="G40" s="669">
        <v>0</v>
      </c>
      <c r="H40" s="670">
        <v>0</v>
      </c>
      <c r="I40" s="623" t="s">
        <v>56</v>
      </c>
      <c r="K40" s="598"/>
      <c r="L40" s="598"/>
    </row>
    <row r="41" spans="1:12" x14ac:dyDescent="0.3">
      <c r="B41" s="620" t="s">
        <v>808</v>
      </c>
      <c r="C41" s="668">
        <v>25.113590909999999</v>
      </c>
      <c r="D41" s="668">
        <v>4.2617887300000001</v>
      </c>
      <c r="E41" s="668">
        <v>27.336500240000003</v>
      </c>
      <c r="F41" s="668">
        <v>41.885723840000004</v>
      </c>
      <c r="G41" s="669">
        <v>55.658700340000003</v>
      </c>
      <c r="H41" s="670">
        <v>3.7292988274607239E-2</v>
      </c>
      <c r="I41" s="623">
        <v>0.32882269272966669</v>
      </c>
      <c r="K41" s="598"/>
      <c r="L41" s="598"/>
    </row>
    <row r="42" spans="1:12" x14ac:dyDescent="0.3">
      <c r="B42" s="620" t="s">
        <v>809</v>
      </c>
      <c r="C42" s="668">
        <v>4.3267362</v>
      </c>
      <c r="D42" s="668">
        <v>4.8951155000000002</v>
      </c>
      <c r="E42" s="668">
        <v>6.4307377099999989</v>
      </c>
      <c r="F42" s="668">
        <v>6.0551575799999995</v>
      </c>
      <c r="G42" s="669">
        <v>12.379419969999995</v>
      </c>
      <c r="H42" s="670">
        <v>8.2945803794822956E-3</v>
      </c>
      <c r="I42" s="623">
        <v>1.0444422471991217</v>
      </c>
      <c r="K42" s="598"/>
      <c r="L42" s="598"/>
    </row>
    <row r="43" spans="1:12" x14ac:dyDescent="0.3">
      <c r="B43" s="624" t="s">
        <v>906</v>
      </c>
      <c r="C43" s="671">
        <v>872.05933197000195</v>
      </c>
      <c r="D43" s="671">
        <v>938.73213192999833</v>
      </c>
      <c r="E43" s="671">
        <v>927.54907699</v>
      </c>
      <c r="F43" s="671">
        <v>905.6672895200013</v>
      </c>
      <c r="G43" s="671">
        <v>1492.470915179998</v>
      </c>
      <c r="H43" s="672">
        <v>1</v>
      </c>
      <c r="I43" s="626">
        <v>0.6479240582609529</v>
      </c>
      <c r="K43" s="598"/>
      <c r="L43" s="598"/>
    </row>
    <row r="44" spans="1:12" ht="15" customHeight="1" x14ac:dyDescent="0.3">
      <c r="B44" s="1105" t="s">
        <v>811</v>
      </c>
      <c r="C44" s="1105"/>
      <c r="D44" s="1105"/>
      <c r="E44" s="1105"/>
      <c r="F44" s="1105"/>
      <c r="G44" s="1105"/>
      <c r="H44" s="1105"/>
      <c r="I44" s="1105"/>
    </row>
    <row r="45" spans="1:12" x14ac:dyDescent="0.3">
      <c r="B45" s="846" t="s">
        <v>521</v>
      </c>
      <c r="C45" s="846"/>
      <c r="D45" s="846"/>
      <c r="E45" s="846"/>
      <c r="F45" s="846"/>
      <c r="G45" s="846"/>
      <c r="H45" s="846"/>
      <c r="I45" s="846"/>
    </row>
    <row r="46" spans="1:12" x14ac:dyDescent="0.3">
      <c r="B46" s="618"/>
      <c r="C46" s="618"/>
      <c r="D46" s="618"/>
      <c r="E46" s="618"/>
      <c r="F46" s="618"/>
      <c r="G46" s="618"/>
      <c r="H46" s="618"/>
      <c r="I46" s="618"/>
    </row>
    <row r="47" spans="1:12" ht="13.8" x14ac:dyDescent="0.3">
      <c r="B47" s="721" t="s">
        <v>840</v>
      </c>
    </row>
    <row r="48" spans="1:12" x14ac:dyDescent="0.3">
      <c r="B48" s="1139" t="s">
        <v>776</v>
      </c>
      <c r="C48" s="1095" t="s">
        <v>660</v>
      </c>
      <c r="D48" s="1097">
        <v>2020</v>
      </c>
      <c r="E48" s="1098"/>
      <c r="F48" s="1098"/>
      <c r="G48" s="1099"/>
      <c r="H48" s="1097">
        <v>2021</v>
      </c>
      <c r="I48" s="1098"/>
      <c r="J48" s="1098"/>
      <c r="K48" s="1099"/>
    </row>
    <row r="49" spans="2:12" ht="12" x14ac:dyDescent="0.3">
      <c r="B49" s="1140"/>
      <c r="C49" s="1096"/>
      <c r="D49" s="628" t="s">
        <v>813</v>
      </c>
      <c r="E49" s="628" t="s">
        <v>814</v>
      </c>
      <c r="F49" s="628" t="s">
        <v>715</v>
      </c>
      <c r="G49" s="628" t="s">
        <v>716</v>
      </c>
      <c r="H49" s="628" t="s">
        <v>813</v>
      </c>
      <c r="I49" s="628" t="s">
        <v>814</v>
      </c>
      <c r="J49" s="628" t="s">
        <v>715</v>
      </c>
      <c r="K49" s="628" t="s">
        <v>716</v>
      </c>
    </row>
    <row r="50" spans="2:12" x14ac:dyDescent="0.3">
      <c r="B50" s="729" t="s">
        <v>614</v>
      </c>
      <c r="C50" s="638" t="s">
        <v>673</v>
      </c>
      <c r="D50" s="639">
        <v>47704</v>
      </c>
      <c r="E50" s="639">
        <v>2657</v>
      </c>
      <c r="F50" s="639">
        <v>161332</v>
      </c>
      <c r="G50" s="748">
        <v>3634265</v>
      </c>
      <c r="H50" s="749">
        <v>2004</v>
      </c>
      <c r="I50" s="749">
        <v>34</v>
      </c>
      <c r="J50" s="749">
        <v>225858</v>
      </c>
      <c r="K50" s="749">
        <v>5109308</v>
      </c>
    </row>
    <row r="51" spans="2:12" x14ac:dyDescent="0.3">
      <c r="B51" s="729" t="s">
        <v>618</v>
      </c>
      <c r="C51" s="638" t="s">
        <v>673</v>
      </c>
      <c r="D51" s="639">
        <v>49327</v>
      </c>
      <c r="E51" s="639">
        <v>2662</v>
      </c>
      <c r="F51" s="639">
        <v>153858</v>
      </c>
      <c r="G51" s="748">
        <v>1208832</v>
      </c>
      <c r="H51" s="750">
        <v>2614</v>
      </c>
      <c r="I51" s="750">
        <v>29</v>
      </c>
      <c r="J51" s="750">
        <v>214159</v>
      </c>
      <c r="K51" s="750">
        <v>1173477</v>
      </c>
    </row>
    <row r="52" spans="2:12" x14ac:dyDescent="0.3">
      <c r="B52" s="1097" t="s">
        <v>907</v>
      </c>
      <c r="C52" s="1099"/>
      <c r="D52" s="751">
        <v>97031</v>
      </c>
      <c r="E52" s="751">
        <v>5319</v>
      </c>
      <c r="F52" s="751">
        <v>315190</v>
      </c>
      <c r="G52" s="751">
        <v>4843097</v>
      </c>
      <c r="H52" s="751">
        <v>4618</v>
      </c>
      <c r="I52" s="751">
        <v>63</v>
      </c>
      <c r="J52" s="751">
        <v>440017</v>
      </c>
      <c r="K52" s="751">
        <v>6282785</v>
      </c>
    </row>
    <row r="53" spans="2:12" ht="11.25" customHeight="1" x14ac:dyDescent="0.3">
      <c r="B53" s="1104" t="s">
        <v>842</v>
      </c>
      <c r="C53" s="1104"/>
      <c r="D53" s="1104"/>
      <c r="E53" s="1104"/>
      <c r="F53" s="1104"/>
      <c r="G53" s="1104"/>
      <c r="H53" s="1104"/>
      <c r="I53" s="1104"/>
      <c r="J53" s="1104"/>
      <c r="K53" s="1104"/>
      <c r="L53" s="682"/>
    </row>
    <row r="54" spans="2:12" x14ac:dyDescent="0.3">
      <c r="B54" s="1093" t="s">
        <v>657</v>
      </c>
      <c r="C54" s="1093"/>
      <c r="D54" s="1093"/>
      <c r="E54" s="1093"/>
      <c r="F54" s="1093"/>
      <c r="G54" s="1093"/>
      <c r="H54" s="1093"/>
      <c r="I54" s="1093"/>
      <c r="J54" s="1093"/>
      <c r="K54" s="1093"/>
      <c r="L54" s="682"/>
    </row>
    <row r="55" spans="2:12" x14ac:dyDescent="0.3">
      <c r="B55" s="1093" t="s">
        <v>658</v>
      </c>
      <c r="C55" s="1093"/>
      <c r="D55" s="1093"/>
      <c r="E55" s="1093"/>
      <c r="F55" s="1093"/>
      <c r="G55" s="1093"/>
      <c r="H55" s="1093"/>
      <c r="I55" s="1093"/>
      <c r="J55" s="1093"/>
      <c r="K55" s="1093"/>
    </row>
    <row r="56" spans="2:12" x14ac:dyDescent="0.3">
      <c r="B56" s="1094" t="s">
        <v>843</v>
      </c>
      <c r="C56" s="1094"/>
      <c r="D56" s="1094"/>
      <c r="E56" s="1094"/>
      <c r="F56" s="1094"/>
      <c r="G56" s="1094"/>
      <c r="H56" s="1094"/>
      <c r="I56" s="1094"/>
      <c r="J56" s="1094"/>
      <c r="K56" s="1094"/>
    </row>
    <row r="58" spans="2:12" x14ac:dyDescent="0.3">
      <c r="D58" s="752"/>
      <c r="E58" s="752"/>
      <c r="F58" s="752"/>
      <c r="G58" s="752"/>
      <c r="H58" s="752"/>
      <c r="I58" s="752"/>
      <c r="J58" s="752"/>
      <c r="K58" s="752"/>
    </row>
  </sheetData>
  <mergeCells count="36">
    <mergeCell ref="B32:D32"/>
    <mergeCell ref="B6:B8"/>
    <mergeCell ref="B10:B14"/>
    <mergeCell ref="B17:J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5"/>
    <mergeCell ref="B27:B30"/>
    <mergeCell ref="B33:K33"/>
    <mergeCell ref="B36:B37"/>
    <mergeCell ref="C36:C37"/>
    <mergeCell ref="D36:D37"/>
    <mergeCell ref="E36:E37"/>
    <mergeCell ref="F36:F37"/>
    <mergeCell ref="G36:G37"/>
    <mergeCell ref="H36:H37"/>
    <mergeCell ref="I36:I37"/>
    <mergeCell ref="B44:I44"/>
    <mergeCell ref="B45:I45"/>
    <mergeCell ref="B48:B49"/>
    <mergeCell ref="C48:C49"/>
    <mergeCell ref="D48:G48"/>
    <mergeCell ref="H48:K48"/>
    <mergeCell ref="B52:C52"/>
    <mergeCell ref="B53:K53"/>
    <mergeCell ref="B54:K54"/>
    <mergeCell ref="B55:K55"/>
    <mergeCell ref="B56:K56"/>
  </mergeCells>
  <pageMargins left="0.7" right="0.7" top="0.75" bottom="0.75" header="0.3" footer="0.3"/>
  <pageSetup paperSize="183" scale="1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34" customWidth="1"/>
    <col min="2" max="2" width="40" style="734" customWidth="1"/>
    <col min="3" max="3" width="39.33203125" style="734" customWidth="1"/>
    <col min="4" max="4" width="36.33203125" style="734" bestFit="1" customWidth="1"/>
    <col min="5" max="8" width="11.44140625" style="734"/>
    <col min="9" max="9" width="12.88671875" style="734" customWidth="1"/>
    <col min="10" max="10" width="11.5546875" style="734" customWidth="1"/>
    <col min="11" max="16384" width="11.44140625" style="734"/>
  </cols>
  <sheetData>
    <row r="2" spans="1:13" ht="14.4" x14ac:dyDescent="0.3">
      <c r="B2" s="735" t="s">
        <v>908</v>
      </c>
    </row>
    <row r="3" spans="1:13" x14ac:dyDescent="0.3">
      <c r="B3" s="736"/>
    </row>
    <row r="4" spans="1:13" ht="13.8" x14ac:dyDescent="0.3">
      <c r="B4" s="737" t="s">
        <v>774</v>
      </c>
    </row>
    <row r="5" spans="1:13" ht="20.399999999999999" x14ac:dyDescent="0.3">
      <c r="A5" s="738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3" ht="12" customHeight="1" x14ac:dyDescent="0.3">
      <c r="B6" s="1119" t="s">
        <v>846</v>
      </c>
      <c r="C6" s="593" t="s">
        <v>734</v>
      </c>
      <c r="D6" s="649">
        <v>137476</v>
      </c>
      <c r="E6" s="649">
        <v>115908</v>
      </c>
      <c r="F6" s="649">
        <v>82577</v>
      </c>
      <c r="G6" s="649">
        <v>80506</v>
      </c>
      <c r="H6" s="650">
        <v>77984</v>
      </c>
      <c r="I6" s="739">
        <v>0.99379388563928073</v>
      </c>
      <c r="J6" s="740">
        <v>-3.1326857625518567E-2</v>
      </c>
      <c r="L6" s="598"/>
      <c r="M6" s="598"/>
    </row>
    <row r="7" spans="1:13" ht="12" customHeight="1" x14ac:dyDescent="0.3">
      <c r="B7" s="1120"/>
      <c r="C7" s="593" t="s">
        <v>735</v>
      </c>
      <c r="D7" s="649">
        <v>980</v>
      </c>
      <c r="E7" s="649">
        <v>973</v>
      </c>
      <c r="F7" s="649">
        <v>741</v>
      </c>
      <c r="G7" s="649">
        <v>259</v>
      </c>
      <c r="H7" s="650">
        <v>388</v>
      </c>
      <c r="I7" s="739">
        <v>4.944501790470365E-3</v>
      </c>
      <c r="J7" s="740">
        <v>0.49806949806949796</v>
      </c>
      <c r="L7" s="598"/>
      <c r="M7" s="598"/>
    </row>
    <row r="8" spans="1:13" ht="12" customHeight="1" x14ac:dyDescent="0.3">
      <c r="B8" s="1121"/>
      <c r="C8" s="593" t="s">
        <v>736</v>
      </c>
      <c r="D8" s="649">
        <v>135</v>
      </c>
      <c r="E8" s="649">
        <v>172</v>
      </c>
      <c r="F8" s="649">
        <v>70</v>
      </c>
      <c r="G8" s="649">
        <v>40</v>
      </c>
      <c r="H8" s="650">
        <v>99</v>
      </c>
      <c r="I8" s="739">
        <v>1.2616125702488818E-3</v>
      </c>
      <c r="J8" s="740">
        <v>1.4750000000000001</v>
      </c>
      <c r="L8" s="598"/>
      <c r="M8" s="598"/>
    </row>
    <row r="9" spans="1:13" ht="12" customHeight="1" x14ac:dyDescent="0.3">
      <c r="B9" s="753" t="s">
        <v>778</v>
      </c>
      <c r="C9" s="655"/>
      <c r="D9" s="653">
        <v>138591</v>
      </c>
      <c r="E9" s="653">
        <v>117053</v>
      </c>
      <c r="F9" s="653">
        <v>83388</v>
      </c>
      <c r="G9" s="653">
        <v>80805</v>
      </c>
      <c r="H9" s="653">
        <v>78471</v>
      </c>
      <c r="I9" s="741">
        <v>1</v>
      </c>
      <c r="J9" s="742">
        <v>-2.8884351215890058E-2</v>
      </c>
      <c r="L9" s="598"/>
      <c r="M9" s="598"/>
    </row>
    <row r="10" spans="1:13" ht="12" customHeight="1" x14ac:dyDescent="0.3">
      <c r="B10" s="1119" t="s">
        <v>847</v>
      </c>
      <c r="C10" s="593" t="s">
        <v>748</v>
      </c>
      <c r="D10" s="649">
        <v>261839</v>
      </c>
      <c r="E10" s="649">
        <v>230311</v>
      </c>
      <c r="F10" s="649">
        <v>202831</v>
      </c>
      <c r="G10" s="649">
        <v>126042</v>
      </c>
      <c r="H10" s="650">
        <v>125243</v>
      </c>
      <c r="I10" s="739">
        <v>0.98214397741530746</v>
      </c>
      <c r="J10" s="740">
        <v>-6.3391567890068723E-3</v>
      </c>
      <c r="L10" s="598"/>
      <c r="M10" s="598"/>
    </row>
    <row r="11" spans="1:13" ht="12" customHeight="1" x14ac:dyDescent="0.3">
      <c r="B11" s="1120"/>
      <c r="C11" s="593" t="s">
        <v>781</v>
      </c>
      <c r="D11" s="649">
        <v>4130</v>
      </c>
      <c r="E11" s="649">
        <v>3676</v>
      </c>
      <c r="F11" s="649">
        <v>3459</v>
      </c>
      <c r="G11" s="649">
        <v>2220</v>
      </c>
      <c r="H11" s="650">
        <v>2082</v>
      </c>
      <c r="I11" s="739">
        <v>1.6326850690087831E-2</v>
      </c>
      <c r="J11" s="740">
        <v>-6.2162162162162193E-2</v>
      </c>
      <c r="L11" s="598"/>
      <c r="M11" s="598"/>
    </row>
    <row r="12" spans="1:13" ht="12" customHeight="1" x14ac:dyDescent="0.3">
      <c r="B12" s="1120"/>
      <c r="C12" s="593" t="s">
        <v>780</v>
      </c>
      <c r="D12" s="649">
        <v>178</v>
      </c>
      <c r="E12" s="649">
        <v>135</v>
      </c>
      <c r="F12" s="649">
        <v>127</v>
      </c>
      <c r="G12" s="649">
        <v>97</v>
      </c>
      <c r="H12" s="650">
        <v>121</v>
      </c>
      <c r="I12" s="739">
        <v>9.4887076537013802E-4</v>
      </c>
      <c r="J12" s="740">
        <v>0.24742268041237114</v>
      </c>
      <c r="L12" s="598"/>
      <c r="M12" s="598"/>
    </row>
    <row r="13" spans="1:13" ht="12" customHeight="1" x14ac:dyDescent="0.3">
      <c r="B13" s="1120"/>
      <c r="C13" s="593" t="s">
        <v>750</v>
      </c>
      <c r="D13" s="649">
        <v>172</v>
      </c>
      <c r="E13" s="649">
        <v>154</v>
      </c>
      <c r="F13" s="649">
        <v>137</v>
      </c>
      <c r="G13" s="649">
        <v>90</v>
      </c>
      <c r="H13" s="650">
        <v>49</v>
      </c>
      <c r="I13" s="739">
        <v>3.8425345043914679E-4</v>
      </c>
      <c r="J13" s="740">
        <v>-0.4555555555555556</v>
      </c>
      <c r="L13" s="598"/>
      <c r="M13" s="598"/>
    </row>
    <row r="14" spans="1:13" ht="12" customHeight="1" x14ac:dyDescent="0.3">
      <c r="B14" s="1121"/>
      <c r="C14" s="593" t="s">
        <v>782</v>
      </c>
      <c r="D14" s="649">
        <v>448</v>
      </c>
      <c r="E14" s="649">
        <v>381</v>
      </c>
      <c r="F14" s="649">
        <v>215</v>
      </c>
      <c r="G14" s="649">
        <v>72</v>
      </c>
      <c r="H14" s="650">
        <v>25</v>
      </c>
      <c r="I14" s="739">
        <v>1.9604767879548307E-4</v>
      </c>
      <c r="J14" s="740">
        <v>-0.65277777777777779</v>
      </c>
      <c r="L14" s="598"/>
      <c r="M14" s="598"/>
    </row>
    <row r="15" spans="1:13" ht="12" customHeight="1" x14ac:dyDescent="0.3">
      <c r="B15" s="753" t="s">
        <v>783</v>
      </c>
      <c r="C15" s="655"/>
      <c r="D15" s="653">
        <v>266767</v>
      </c>
      <c r="E15" s="653">
        <v>234657</v>
      </c>
      <c r="F15" s="653">
        <v>206769</v>
      </c>
      <c r="G15" s="653">
        <v>128521</v>
      </c>
      <c r="H15" s="653">
        <v>127520</v>
      </c>
      <c r="I15" s="741">
        <v>1</v>
      </c>
      <c r="J15" s="742">
        <v>-7.7886104216431384E-3</v>
      </c>
      <c r="L15" s="598"/>
      <c r="M15" s="598"/>
    </row>
    <row r="16" spans="1:13" ht="12" customHeight="1" x14ac:dyDescent="0.3">
      <c r="B16" s="1127" t="s">
        <v>909</v>
      </c>
      <c r="C16" s="1128"/>
      <c r="D16" s="658">
        <v>405358</v>
      </c>
      <c r="E16" s="658">
        <v>351710</v>
      </c>
      <c r="F16" s="658">
        <v>290157</v>
      </c>
      <c r="G16" s="658">
        <v>209326</v>
      </c>
      <c r="H16" s="658">
        <v>205991</v>
      </c>
      <c r="I16" s="743"/>
      <c r="J16" s="744">
        <v>-1.5932086792849409E-2</v>
      </c>
      <c r="L16" s="598"/>
      <c r="M16" s="598"/>
    </row>
    <row r="17" spans="1:14" ht="15" customHeight="1" x14ac:dyDescent="0.3">
      <c r="B17" s="1105" t="s">
        <v>785</v>
      </c>
      <c r="C17" s="1105"/>
      <c r="D17" s="1105"/>
      <c r="E17" s="1105"/>
      <c r="F17" s="1105"/>
      <c r="G17" s="1105"/>
      <c r="H17" s="1105"/>
      <c r="I17" s="1105"/>
      <c r="J17" s="1105"/>
    </row>
    <row r="19" spans="1:14" ht="13.8" x14ac:dyDescent="0.3">
      <c r="B19" s="737" t="s">
        <v>786</v>
      </c>
    </row>
    <row r="20" spans="1:14" ht="15" customHeight="1" x14ac:dyDescent="0.3">
      <c r="A20" s="738"/>
      <c r="B20" s="1112" t="s">
        <v>787</v>
      </c>
      <c r="C20" s="1112" t="s">
        <v>874</v>
      </c>
      <c r="D20" s="1112" t="s">
        <v>789</v>
      </c>
      <c r="E20" s="1113">
        <v>2017</v>
      </c>
      <c r="F20" s="1115">
        <v>2018</v>
      </c>
      <c r="G20" s="1115">
        <v>2019</v>
      </c>
      <c r="H20" s="1115">
        <v>2020</v>
      </c>
      <c r="I20" s="1115">
        <v>2021</v>
      </c>
      <c r="J20" s="1117" t="s">
        <v>14</v>
      </c>
      <c r="K20" s="1115" t="s">
        <v>15</v>
      </c>
    </row>
    <row r="21" spans="1:14" x14ac:dyDescent="0.3">
      <c r="B21" s="1112"/>
      <c r="C21" s="1112"/>
      <c r="D21" s="1112"/>
      <c r="E21" s="1114"/>
      <c r="F21" s="1116"/>
      <c r="G21" s="1116"/>
      <c r="H21" s="1116"/>
      <c r="I21" s="1116"/>
      <c r="J21" s="1118"/>
      <c r="K21" s="1116"/>
    </row>
    <row r="22" spans="1:14" x14ac:dyDescent="0.3">
      <c r="B22" s="1119" t="s">
        <v>790</v>
      </c>
      <c r="C22" s="605" t="s">
        <v>50</v>
      </c>
      <c r="D22" s="593" t="s">
        <v>49</v>
      </c>
      <c r="E22" s="706">
        <v>2511.5691343400003</v>
      </c>
      <c r="F22" s="706">
        <v>2690.4942249300002</v>
      </c>
      <c r="G22" s="706">
        <v>2548.6266371900001</v>
      </c>
      <c r="H22" s="706">
        <v>2659.4893609400001</v>
      </c>
      <c r="I22" s="724">
        <v>3822.1588988799999</v>
      </c>
      <c r="J22" s="707">
        <v>0.39712175606208211</v>
      </c>
      <c r="K22" s="608">
        <v>0.43717773607827204</v>
      </c>
      <c r="L22" s="598"/>
      <c r="M22" s="598"/>
      <c r="N22" s="598"/>
    </row>
    <row r="23" spans="1:14" x14ac:dyDescent="0.3">
      <c r="B23" s="1120"/>
      <c r="C23" s="605" t="s">
        <v>48</v>
      </c>
      <c r="D23" s="593" t="s">
        <v>791</v>
      </c>
      <c r="E23" s="706">
        <v>1733.26844241</v>
      </c>
      <c r="F23" s="706">
        <v>1464.6582685499995</v>
      </c>
      <c r="G23" s="706">
        <v>1422.5269444600005</v>
      </c>
      <c r="H23" s="706">
        <v>924.33723168000017</v>
      </c>
      <c r="I23" s="724">
        <v>967.51665903999992</v>
      </c>
      <c r="J23" s="707">
        <v>0.10052484075684853</v>
      </c>
      <c r="K23" s="608">
        <v>4.6713932837607608E-2</v>
      </c>
      <c r="L23" s="598"/>
      <c r="M23" s="598"/>
      <c r="N23" s="598"/>
    </row>
    <row r="24" spans="1:14" x14ac:dyDescent="0.3">
      <c r="B24" s="1120"/>
      <c r="C24" s="605" t="s">
        <v>44</v>
      </c>
      <c r="D24" s="593" t="s">
        <v>43</v>
      </c>
      <c r="E24" s="706">
        <v>464.54798187</v>
      </c>
      <c r="F24" s="706">
        <v>645.91069405000007</v>
      </c>
      <c r="G24" s="706">
        <v>770.70290968000018</v>
      </c>
      <c r="H24" s="706">
        <v>895.03201992000004</v>
      </c>
      <c r="I24" s="724">
        <v>638.04547323999998</v>
      </c>
      <c r="J24" s="707">
        <v>6.629283226680581E-2</v>
      </c>
      <c r="K24" s="608">
        <v>-0.28712553401493957</v>
      </c>
      <c r="L24" s="598"/>
      <c r="M24" s="598"/>
      <c r="N24" s="598"/>
    </row>
    <row r="25" spans="1:14" x14ac:dyDescent="0.3">
      <c r="B25" s="1121"/>
      <c r="C25" s="609" t="s">
        <v>68</v>
      </c>
      <c r="D25" s="610"/>
      <c r="E25" s="706">
        <v>8155.7775078600162</v>
      </c>
      <c r="F25" s="706">
        <v>6960.3598688899892</v>
      </c>
      <c r="G25" s="706">
        <v>4824.6864053599966</v>
      </c>
      <c r="H25" s="706">
        <v>4241.5249655900088</v>
      </c>
      <c r="I25" s="724">
        <v>4196.9314602599889</v>
      </c>
      <c r="J25" s="707">
        <v>0.43606057091426348</v>
      </c>
      <c r="K25" s="608">
        <v>-1.051355483977845E-2</v>
      </c>
      <c r="L25" s="598"/>
      <c r="M25" s="598"/>
      <c r="N25" s="598"/>
    </row>
    <row r="26" spans="1:14" x14ac:dyDescent="0.3">
      <c r="B26" s="611"/>
      <c r="C26" s="612"/>
      <c r="D26" s="655" t="s">
        <v>26</v>
      </c>
      <c r="E26" s="708">
        <v>12865.163066480016</v>
      </c>
      <c r="F26" s="708">
        <v>11761.42305641999</v>
      </c>
      <c r="G26" s="708">
        <v>9566.5428966899981</v>
      </c>
      <c r="H26" s="708">
        <v>8720.3835781300077</v>
      </c>
      <c r="I26" s="708">
        <v>9624.652491419989</v>
      </c>
      <c r="J26" s="709">
        <v>1</v>
      </c>
      <c r="K26" s="614">
        <v>0.10369600203800799</v>
      </c>
      <c r="L26" s="598"/>
      <c r="M26" s="598"/>
      <c r="N26" s="598"/>
    </row>
    <row r="27" spans="1:14" x14ac:dyDescent="0.3">
      <c r="B27" s="1119" t="s">
        <v>795</v>
      </c>
      <c r="C27" s="605" t="s">
        <v>360</v>
      </c>
      <c r="D27" s="593" t="s">
        <v>866</v>
      </c>
      <c r="E27" s="706">
        <v>1100.5977923800001</v>
      </c>
      <c r="F27" s="706">
        <v>1310.5342363499997</v>
      </c>
      <c r="G27" s="706">
        <v>1275.0568625999999</v>
      </c>
      <c r="H27" s="706">
        <v>744.54843462999997</v>
      </c>
      <c r="I27" s="724">
        <v>1444.0516925800002</v>
      </c>
      <c r="J27" s="707">
        <v>0.10113894491550796</v>
      </c>
      <c r="K27" s="608">
        <v>0.93950000485544671</v>
      </c>
      <c r="L27" s="598"/>
      <c r="M27" s="598"/>
      <c r="N27" s="598"/>
    </row>
    <row r="28" spans="1:14" x14ac:dyDescent="0.3">
      <c r="B28" s="1120"/>
      <c r="C28" s="605" t="s">
        <v>368</v>
      </c>
      <c r="D28" s="593" t="s">
        <v>369</v>
      </c>
      <c r="E28" s="706">
        <v>788.99368933999995</v>
      </c>
      <c r="F28" s="706">
        <v>875.15835987000003</v>
      </c>
      <c r="G28" s="706">
        <v>566.09858659000008</v>
      </c>
      <c r="H28" s="706">
        <v>442.33287575000008</v>
      </c>
      <c r="I28" s="724">
        <v>1094.2716912799999</v>
      </c>
      <c r="J28" s="707">
        <v>7.6640943586468141E-2</v>
      </c>
      <c r="K28" s="608">
        <v>1.4738647097496456</v>
      </c>
      <c r="L28" s="598"/>
      <c r="M28" s="598"/>
      <c r="N28" s="598"/>
    </row>
    <row r="29" spans="1:14" x14ac:dyDescent="0.3">
      <c r="B29" s="1120"/>
      <c r="C29" s="605" t="s">
        <v>910</v>
      </c>
      <c r="D29" s="593" t="s">
        <v>911</v>
      </c>
      <c r="E29" s="706">
        <v>379.00113855000001</v>
      </c>
      <c r="F29" s="706">
        <v>452.70871813000002</v>
      </c>
      <c r="G29" s="706">
        <v>283.00180986000004</v>
      </c>
      <c r="H29" s="706">
        <v>297.29261864</v>
      </c>
      <c r="I29" s="724">
        <v>532.76815855000007</v>
      </c>
      <c r="J29" s="707">
        <v>3.7314183222938828E-2</v>
      </c>
      <c r="K29" s="608">
        <v>0.79206655377859891</v>
      </c>
      <c r="L29" s="598"/>
      <c r="M29" s="598"/>
      <c r="N29" s="598"/>
    </row>
    <row r="30" spans="1:14" x14ac:dyDescent="0.3">
      <c r="B30" s="1121"/>
      <c r="C30" s="609" t="s">
        <v>68</v>
      </c>
      <c r="D30" s="610"/>
      <c r="E30" s="706">
        <v>15785.911234320034</v>
      </c>
      <c r="F30" s="706">
        <v>15095.307647149988</v>
      </c>
      <c r="G30" s="706">
        <v>12674.422634860066</v>
      </c>
      <c r="H30" s="706">
        <v>8013.2964893899634</v>
      </c>
      <c r="I30" s="724">
        <v>11206.807972819955</v>
      </c>
      <c r="J30" s="707">
        <v>0.7849059282750851</v>
      </c>
      <c r="K30" s="608">
        <v>0.39852655990682151</v>
      </c>
      <c r="L30" s="598"/>
      <c r="M30" s="598"/>
      <c r="N30" s="598"/>
    </row>
    <row r="31" spans="1:14" x14ac:dyDescent="0.3">
      <c r="B31" s="611"/>
      <c r="C31" s="612"/>
      <c r="D31" s="655" t="s">
        <v>381</v>
      </c>
      <c r="E31" s="708">
        <v>18054.503854590035</v>
      </c>
      <c r="F31" s="708">
        <v>17733.708961499986</v>
      </c>
      <c r="G31" s="708">
        <v>14798.579893910066</v>
      </c>
      <c r="H31" s="708">
        <v>9497.4704184099628</v>
      </c>
      <c r="I31" s="708">
        <v>14277.899515229956</v>
      </c>
      <c r="J31" s="709">
        <v>1</v>
      </c>
      <c r="K31" s="614">
        <v>0.50333708726837156</v>
      </c>
      <c r="L31" s="598"/>
      <c r="M31" s="598"/>
      <c r="N31" s="598"/>
    </row>
    <row r="32" spans="1:14" ht="11.25" customHeight="1" x14ac:dyDescent="0.3">
      <c r="B32" s="1127" t="s">
        <v>912</v>
      </c>
      <c r="C32" s="1136"/>
      <c r="D32" s="1128"/>
      <c r="E32" s="710">
        <v>30919.666921070049</v>
      </c>
      <c r="F32" s="710">
        <v>29495.132017919976</v>
      </c>
      <c r="G32" s="710">
        <v>24365.122790600064</v>
      </c>
      <c r="H32" s="710">
        <v>18217.853996539972</v>
      </c>
      <c r="I32" s="710">
        <v>23902.552006649945</v>
      </c>
      <c r="J32" s="711"/>
      <c r="K32" s="617">
        <v>0.31203993682184739</v>
      </c>
      <c r="M32" s="598"/>
      <c r="N32" s="598"/>
    </row>
    <row r="33" spans="1:12" ht="11.25" customHeight="1" x14ac:dyDescent="0.3">
      <c r="B33" s="1105" t="s">
        <v>19</v>
      </c>
      <c r="C33" s="1105"/>
      <c r="D33" s="1105"/>
      <c r="E33" s="1105"/>
      <c r="F33" s="1105"/>
      <c r="G33" s="1105"/>
      <c r="H33" s="1105"/>
      <c r="I33" s="1105"/>
      <c r="J33" s="1105"/>
      <c r="K33" s="1105"/>
    </row>
    <row r="34" spans="1:12" x14ac:dyDescent="0.3">
      <c r="B34" s="666"/>
      <c r="C34" s="666"/>
      <c r="D34" s="666"/>
      <c r="E34" s="747"/>
      <c r="F34" s="747"/>
      <c r="G34" s="747"/>
      <c r="H34" s="747"/>
      <c r="I34" s="747"/>
      <c r="J34" s="666"/>
      <c r="K34" s="666"/>
    </row>
    <row r="35" spans="1:12" ht="13.8" x14ac:dyDescent="0.3">
      <c r="B35" s="737" t="s">
        <v>803</v>
      </c>
    </row>
    <row r="36" spans="1:12" ht="15" customHeight="1" x14ac:dyDescent="0.3">
      <c r="A36" s="738"/>
      <c r="B36" s="1112" t="s">
        <v>804</v>
      </c>
      <c r="C36" s="1113">
        <v>2017</v>
      </c>
      <c r="D36" s="1115">
        <v>2018</v>
      </c>
      <c r="E36" s="1115">
        <v>2019</v>
      </c>
      <c r="F36" s="1115">
        <v>2020</v>
      </c>
      <c r="G36" s="1115">
        <v>2021</v>
      </c>
      <c r="H36" s="1117" t="s">
        <v>14</v>
      </c>
      <c r="I36" s="1115" t="s">
        <v>15</v>
      </c>
    </row>
    <row r="37" spans="1:12" x14ac:dyDescent="0.3">
      <c r="B37" s="1112"/>
      <c r="C37" s="1114"/>
      <c r="D37" s="1116"/>
      <c r="E37" s="1116"/>
      <c r="F37" s="1116"/>
      <c r="G37" s="1116"/>
      <c r="H37" s="1118"/>
      <c r="I37" s="1116"/>
    </row>
    <row r="38" spans="1:12" x14ac:dyDescent="0.3">
      <c r="B38" s="620" t="s">
        <v>805</v>
      </c>
      <c r="C38" s="668">
        <v>158.27753181000028</v>
      </c>
      <c r="D38" s="668">
        <v>140.48430785000087</v>
      </c>
      <c r="E38" s="668">
        <v>97.433804110001091</v>
      </c>
      <c r="F38" s="668">
        <v>60.722709950000002</v>
      </c>
      <c r="G38" s="669">
        <v>77.763826409999965</v>
      </c>
      <c r="H38" s="670">
        <v>2.393069818891428E-2</v>
      </c>
      <c r="I38" s="623">
        <v>0.2806382731276631</v>
      </c>
      <c r="K38" s="598"/>
      <c r="L38" s="598"/>
    </row>
    <row r="39" spans="1:12" x14ac:dyDescent="0.3">
      <c r="B39" s="620" t="s">
        <v>806</v>
      </c>
      <c r="C39" s="668">
        <v>3382.7956419999828</v>
      </c>
      <c r="D39" s="668">
        <v>3372.2382162500057</v>
      </c>
      <c r="E39" s="668">
        <v>2803.8411340899852</v>
      </c>
      <c r="F39" s="668">
        <v>1786.1204062299978</v>
      </c>
      <c r="G39" s="669">
        <v>2693.1944704199827</v>
      </c>
      <c r="H39" s="670">
        <v>0.82879183048257954</v>
      </c>
      <c r="I39" s="623">
        <v>0.50784597781096141</v>
      </c>
      <c r="K39" s="598"/>
      <c r="L39" s="598"/>
    </row>
    <row r="40" spans="1:12" ht="11.25" customHeight="1" x14ac:dyDescent="0.3">
      <c r="B40" s="620" t="s">
        <v>807</v>
      </c>
      <c r="C40" s="668">
        <v>489.56627207999992</v>
      </c>
      <c r="D40" s="668">
        <v>499.30222766999998</v>
      </c>
      <c r="E40" s="668">
        <v>399.15387069999997</v>
      </c>
      <c r="F40" s="668">
        <v>388.15133384000001</v>
      </c>
      <c r="G40" s="669">
        <v>436.02388079000008</v>
      </c>
      <c r="H40" s="670">
        <v>0.13418007287001035</v>
      </c>
      <c r="I40" s="623">
        <v>0.12333474801282951</v>
      </c>
      <c r="K40" s="598"/>
      <c r="L40" s="598"/>
    </row>
    <row r="41" spans="1:12" x14ac:dyDescent="0.3">
      <c r="B41" s="620" t="s">
        <v>808</v>
      </c>
      <c r="C41" s="668">
        <v>0.11968429000000001</v>
      </c>
      <c r="D41" s="668">
        <v>0.72756299999999996</v>
      </c>
      <c r="E41" s="668">
        <v>2.5004612700000006</v>
      </c>
      <c r="F41" s="668">
        <v>2.9302248199999998</v>
      </c>
      <c r="G41" s="669">
        <v>1.6508821399999996</v>
      </c>
      <c r="H41" s="670">
        <v>5.0803521459340879E-4</v>
      </c>
      <c r="I41" s="623">
        <v>-0.43660222630972056</v>
      </c>
      <c r="K41" s="598"/>
      <c r="L41" s="598"/>
    </row>
    <row r="42" spans="1:12" x14ac:dyDescent="0.3">
      <c r="B42" s="620" t="s">
        <v>809</v>
      </c>
      <c r="C42" s="668">
        <v>40.806091600000009</v>
      </c>
      <c r="D42" s="668">
        <v>36.776259410000016</v>
      </c>
      <c r="E42" s="668">
        <v>24.167459369999996</v>
      </c>
      <c r="F42" s="668">
        <v>17.120500610000008</v>
      </c>
      <c r="G42" s="669">
        <v>40.909673849999983</v>
      </c>
      <c r="H42" s="670">
        <v>1.2589363243902505E-2</v>
      </c>
      <c r="I42" s="623">
        <v>1.3895138805757132</v>
      </c>
      <c r="K42" s="598"/>
      <c r="L42" s="598"/>
    </row>
    <row r="43" spans="1:12" x14ac:dyDescent="0.3">
      <c r="B43" s="624" t="s">
        <v>913</v>
      </c>
      <c r="C43" s="671">
        <v>4071.5652217799829</v>
      </c>
      <c r="D43" s="671">
        <v>4049.5285741800062</v>
      </c>
      <c r="E43" s="671">
        <v>3327.096729539986</v>
      </c>
      <c r="F43" s="671">
        <v>2255.0451754499982</v>
      </c>
      <c r="G43" s="671">
        <v>3249.5427336099824</v>
      </c>
      <c r="H43" s="672">
        <v>1</v>
      </c>
      <c r="I43" s="626">
        <v>0.44101003784171655</v>
      </c>
      <c r="K43" s="598"/>
      <c r="L43" s="598"/>
    </row>
    <row r="44" spans="1:12" ht="10.199999999999999" customHeight="1" x14ac:dyDescent="0.3">
      <c r="B44" s="1105" t="s">
        <v>811</v>
      </c>
      <c r="C44" s="1105"/>
      <c r="D44" s="1105"/>
      <c r="E44" s="1105"/>
      <c r="F44" s="1105"/>
      <c r="G44" s="1105"/>
      <c r="H44" s="1105"/>
      <c r="I44" s="1105"/>
    </row>
    <row r="45" spans="1:12" x14ac:dyDescent="0.3">
      <c r="B45" s="846"/>
      <c r="C45" s="846"/>
      <c r="D45" s="846"/>
      <c r="E45" s="846"/>
      <c r="F45" s="846"/>
      <c r="G45" s="846"/>
      <c r="H45" s="846"/>
      <c r="I45" s="846"/>
    </row>
    <row r="46" spans="1:12" x14ac:dyDescent="0.3">
      <c r="B46" s="618"/>
      <c r="C46" s="618"/>
      <c r="D46" s="618"/>
      <c r="E46" s="618"/>
      <c r="F46" s="618"/>
      <c r="G46" s="618"/>
      <c r="H46" s="618"/>
      <c r="I46" s="618"/>
    </row>
  </sheetData>
  <mergeCells count="28">
    <mergeCell ref="B27:B30"/>
    <mergeCell ref="B6:B8"/>
    <mergeCell ref="B10:B14"/>
    <mergeCell ref="B16:C16"/>
    <mergeCell ref="B17:J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5"/>
    <mergeCell ref="B44:I44"/>
    <mergeCell ref="B45:I45"/>
    <mergeCell ref="B32:D32"/>
    <mergeCell ref="B33:K33"/>
    <mergeCell ref="B36:B37"/>
    <mergeCell ref="C36:C37"/>
    <mergeCell ref="D36:D37"/>
    <mergeCell ref="E36:E37"/>
    <mergeCell ref="F36:F37"/>
    <mergeCell ref="G36:G37"/>
    <mergeCell ref="H36:H37"/>
    <mergeCell ref="I36:I37"/>
  </mergeCells>
  <pageMargins left="0.7" right="0.7" top="0.75" bottom="0.75" header="0.3" footer="0.3"/>
  <pageSetup paperSize="183" scale="1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8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34" customWidth="1"/>
    <col min="2" max="2" width="48.33203125" style="734" bestFit="1" customWidth="1"/>
    <col min="3" max="3" width="38.88671875" style="734" bestFit="1" customWidth="1"/>
    <col min="4" max="4" width="39.88671875" style="734" customWidth="1"/>
    <col min="5" max="8" width="11.44140625" style="734"/>
    <col min="9" max="9" width="12.6640625" style="734" customWidth="1"/>
    <col min="10" max="16384" width="11.44140625" style="734"/>
  </cols>
  <sheetData>
    <row r="2" spans="1:13" ht="14.4" x14ac:dyDescent="0.3">
      <c r="B2" s="754" t="s">
        <v>914</v>
      </c>
    </row>
    <row r="3" spans="1:13" x14ac:dyDescent="0.3">
      <c r="B3" s="736"/>
    </row>
    <row r="4" spans="1:13" ht="13.8" x14ac:dyDescent="0.3">
      <c r="B4" s="737" t="s">
        <v>774</v>
      </c>
    </row>
    <row r="5" spans="1:13" ht="20.399999999999999" x14ac:dyDescent="0.3">
      <c r="A5" s="738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3" x14ac:dyDescent="0.3">
      <c r="B6" s="1119" t="s">
        <v>846</v>
      </c>
      <c r="C6" s="593" t="s">
        <v>734</v>
      </c>
      <c r="D6" s="649">
        <v>82636</v>
      </c>
      <c r="E6" s="649">
        <v>120079</v>
      </c>
      <c r="F6" s="649">
        <v>152206</v>
      </c>
      <c r="G6" s="649">
        <v>149798</v>
      </c>
      <c r="H6" s="650">
        <v>159473</v>
      </c>
      <c r="I6" s="739">
        <v>0.99337224440471672</v>
      </c>
      <c r="J6" s="740">
        <v>6.4586977129200696E-2</v>
      </c>
      <c r="L6" s="598"/>
      <c r="M6" s="598"/>
    </row>
    <row r="7" spans="1:13" x14ac:dyDescent="0.3">
      <c r="B7" s="1120"/>
      <c r="C7" s="593" t="s">
        <v>735</v>
      </c>
      <c r="D7" s="649">
        <v>715</v>
      </c>
      <c r="E7" s="649">
        <v>722</v>
      </c>
      <c r="F7" s="649">
        <v>830</v>
      </c>
      <c r="G7" s="649">
        <v>1265</v>
      </c>
      <c r="H7" s="650">
        <v>840</v>
      </c>
      <c r="I7" s="739">
        <v>5.2324386278552607E-3</v>
      </c>
      <c r="J7" s="740">
        <v>-0.33596837944664026</v>
      </c>
      <c r="L7" s="598"/>
      <c r="M7" s="598"/>
    </row>
    <row r="8" spans="1:13" x14ac:dyDescent="0.3">
      <c r="B8" s="1121"/>
      <c r="C8" s="593" t="s">
        <v>736</v>
      </c>
      <c r="D8" s="649">
        <v>201</v>
      </c>
      <c r="E8" s="649">
        <v>224</v>
      </c>
      <c r="F8" s="649">
        <v>277</v>
      </c>
      <c r="G8" s="649">
        <v>295</v>
      </c>
      <c r="H8" s="650">
        <v>224</v>
      </c>
      <c r="I8" s="739">
        <v>1.3953169674280695E-3</v>
      </c>
      <c r="J8" s="740">
        <v>-0.2406779661016949</v>
      </c>
      <c r="L8" s="598"/>
      <c r="M8" s="598"/>
    </row>
    <row r="9" spans="1:13" x14ac:dyDescent="0.3">
      <c r="B9" s="611" t="s">
        <v>778</v>
      </c>
      <c r="C9" s="655"/>
      <c r="D9" s="653">
        <v>83552</v>
      </c>
      <c r="E9" s="653">
        <v>121025</v>
      </c>
      <c r="F9" s="653">
        <v>153313</v>
      </c>
      <c r="G9" s="653">
        <v>151358</v>
      </c>
      <c r="H9" s="653">
        <v>160537</v>
      </c>
      <c r="I9" s="741">
        <v>1</v>
      </c>
      <c r="J9" s="742">
        <v>6.0644300268238194E-2</v>
      </c>
      <c r="L9" s="598"/>
      <c r="M9" s="598"/>
    </row>
    <row r="10" spans="1:13" x14ac:dyDescent="0.3">
      <c r="B10" s="1119" t="s">
        <v>847</v>
      </c>
      <c r="C10" s="593" t="s">
        <v>748</v>
      </c>
      <c r="D10" s="649">
        <v>237395</v>
      </c>
      <c r="E10" s="649">
        <v>305084</v>
      </c>
      <c r="F10" s="649">
        <v>305907</v>
      </c>
      <c r="G10" s="649">
        <v>317480</v>
      </c>
      <c r="H10" s="650">
        <v>443217</v>
      </c>
      <c r="I10" s="739">
        <v>0.98600250495540687</v>
      </c>
      <c r="J10" s="740">
        <v>0.39604699508630459</v>
      </c>
      <c r="L10" s="598"/>
      <c r="M10" s="598"/>
    </row>
    <row r="11" spans="1:13" x14ac:dyDescent="0.3">
      <c r="B11" s="1120"/>
      <c r="C11" s="593" t="s">
        <v>781</v>
      </c>
      <c r="D11" s="649">
        <v>5648</v>
      </c>
      <c r="E11" s="649">
        <v>6826</v>
      </c>
      <c r="F11" s="649">
        <v>7270</v>
      </c>
      <c r="G11" s="649">
        <v>5468</v>
      </c>
      <c r="H11" s="650">
        <v>5412</v>
      </c>
      <c r="I11" s="739">
        <v>1.2039803429964694E-2</v>
      </c>
      <c r="J11" s="740">
        <v>-1.0241404535479171E-2</v>
      </c>
      <c r="L11" s="598"/>
      <c r="M11" s="598"/>
    </row>
    <row r="12" spans="1:13" x14ac:dyDescent="0.3">
      <c r="B12" s="1120"/>
      <c r="C12" s="593" t="s">
        <v>750</v>
      </c>
      <c r="D12" s="649">
        <v>370</v>
      </c>
      <c r="E12" s="649">
        <v>405</v>
      </c>
      <c r="F12" s="649">
        <v>425</v>
      </c>
      <c r="G12" s="649">
        <v>423</v>
      </c>
      <c r="H12" s="650">
        <v>365</v>
      </c>
      <c r="I12" s="739">
        <v>8.119970901583728E-4</v>
      </c>
      <c r="J12" s="740">
        <v>-0.13711583924349879</v>
      </c>
      <c r="L12" s="598"/>
      <c r="M12" s="598"/>
    </row>
    <row r="13" spans="1:13" x14ac:dyDescent="0.3">
      <c r="B13" s="1120"/>
      <c r="C13" s="593" t="s">
        <v>780</v>
      </c>
      <c r="D13" s="649">
        <v>278</v>
      </c>
      <c r="E13" s="649">
        <v>355</v>
      </c>
      <c r="F13" s="649">
        <v>424</v>
      </c>
      <c r="G13" s="649">
        <v>285</v>
      </c>
      <c r="H13" s="650">
        <v>263</v>
      </c>
      <c r="I13" s="739">
        <v>4.3111503066981834E-4</v>
      </c>
      <c r="J13" s="740">
        <v>-7.7192982456140369E-2</v>
      </c>
      <c r="L13" s="598"/>
      <c r="M13" s="598"/>
    </row>
    <row r="14" spans="1:13" x14ac:dyDescent="0.3">
      <c r="B14" s="1120"/>
      <c r="C14" s="593" t="s">
        <v>782</v>
      </c>
      <c r="D14" s="649">
        <v>23</v>
      </c>
      <c r="E14" s="649">
        <v>155</v>
      </c>
      <c r="F14" s="649">
        <v>286</v>
      </c>
      <c r="G14" s="649">
        <v>192</v>
      </c>
      <c r="H14" s="650">
        <v>250</v>
      </c>
      <c r="I14" s="739">
        <v>5.5616239051943343E-4</v>
      </c>
      <c r="J14" s="740">
        <v>0.30208333333333326</v>
      </c>
      <c r="L14" s="598"/>
      <c r="M14" s="598"/>
    </row>
    <row r="15" spans="1:13" ht="12" customHeight="1" x14ac:dyDescent="0.3">
      <c r="B15" s="1120"/>
      <c r="C15" s="593" t="s">
        <v>753</v>
      </c>
      <c r="D15" s="649">
        <v>0</v>
      </c>
      <c r="E15" s="649">
        <v>0</v>
      </c>
      <c r="F15" s="649">
        <v>0</v>
      </c>
      <c r="G15" s="649">
        <v>0</v>
      </c>
      <c r="H15" s="650">
        <v>1</v>
      </c>
      <c r="I15" s="739">
        <v>2.2246495620777338E-6</v>
      </c>
      <c r="J15" s="740" t="s">
        <v>56</v>
      </c>
      <c r="L15" s="598"/>
      <c r="M15" s="598"/>
    </row>
    <row r="16" spans="1:13" x14ac:dyDescent="0.3">
      <c r="B16" s="1121"/>
      <c r="C16" s="593" t="s">
        <v>915</v>
      </c>
      <c r="D16" s="649">
        <v>0</v>
      </c>
      <c r="E16" s="649">
        <v>0</v>
      </c>
      <c r="F16" s="649">
        <v>0</v>
      </c>
      <c r="G16" s="649">
        <v>0</v>
      </c>
      <c r="H16" s="650">
        <v>1</v>
      </c>
      <c r="I16" s="739">
        <v>2.2246495620777338E-6</v>
      </c>
      <c r="J16" s="740" t="s">
        <v>56</v>
      </c>
      <c r="L16" s="598"/>
      <c r="M16" s="598"/>
    </row>
    <row r="17" spans="1:14" x14ac:dyDescent="0.3">
      <c r="B17" s="611" t="s">
        <v>783</v>
      </c>
      <c r="C17" s="655"/>
      <c r="D17" s="653">
        <v>243714</v>
      </c>
      <c r="E17" s="653">
        <v>312825</v>
      </c>
      <c r="F17" s="653">
        <v>314312</v>
      </c>
      <c r="G17" s="653">
        <v>323848</v>
      </c>
      <c r="H17" s="653">
        <v>449509</v>
      </c>
      <c r="I17" s="741">
        <v>1</v>
      </c>
      <c r="J17" s="742">
        <v>0.38802462883822031</v>
      </c>
      <c r="L17" s="598"/>
      <c r="M17" s="598"/>
    </row>
    <row r="18" spans="1:14" ht="11.25" customHeight="1" x14ac:dyDescent="0.3">
      <c r="B18" s="656" t="s">
        <v>916</v>
      </c>
      <c r="C18" s="657"/>
      <c r="D18" s="658">
        <v>327266</v>
      </c>
      <c r="E18" s="658">
        <v>433850</v>
      </c>
      <c r="F18" s="658">
        <v>467625</v>
      </c>
      <c r="G18" s="658">
        <v>475206</v>
      </c>
      <c r="H18" s="658">
        <v>610046</v>
      </c>
      <c r="I18" s="743"/>
      <c r="J18" s="744">
        <v>0.28375062604428392</v>
      </c>
      <c r="L18" s="598"/>
      <c r="M18" s="598"/>
    </row>
    <row r="19" spans="1:14" ht="15" customHeight="1" x14ac:dyDescent="0.3">
      <c r="B19" s="1105" t="s">
        <v>785</v>
      </c>
      <c r="C19" s="1105"/>
      <c r="D19" s="1105"/>
      <c r="E19" s="1105"/>
      <c r="F19" s="1105"/>
      <c r="G19" s="1105"/>
      <c r="H19" s="1105"/>
      <c r="I19" s="1105"/>
      <c r="J19" s="1105"/>
    </row>
    <row r="20" spans="1:14" ht="15" customHeight="1" x14ac:dyDescent="0.3">
      <c r="B20" s="745"/>
      <c r="C20" s="745"/>
      <c r="D20" s="745"/>
      <c r="E20" s="745"/>
      <c r="F20" s="745"/>
      <c r="G20" s="745"/>
      <c r="H20" s="745"/>
      <c r="I20" s="745"/>
      <c r="J20" s="745"/>
    </row>
    <row r="21" spans="1:14" ht="13.8" x14ac:dyDescent="0.3">
      <c r="B21" s="737" t="s">
        <v>786</v>
      </c>
    </row>
    <row r="22" spans="1:14" ht="15" customHeight="1" x14ac:dyDescent="0.3">
      <c r="A22" s="738"/>
      <c r="B22" s="1112" t="s">
        <v>787</v>
      </c>
      <c r="C22" s="1112" t="s">
        <v>788</v>
      </c>
      <c r="D22" s="1112" t="s">
        <v>789</v>
      </c>
      <c r="E22" s="1113">
        <v>2017</v>
      </c>
      <c r="F22" s="1115">
        <v>2018</v>
      </c>
      <c r="G22" s="1115">
        <v>2019</v>
      </c>
      <c r="H22" s="1115">
        <v>2020</v>
      </c>
      <c r="I22" s="1115">
        <v>2021</v>
      </c>
      <c r="J22" s="1117" t="s">
        <v>14</v>
      </c>
      <c r="K22" s="1115" t="s">
        <v>15</v>
      </c>
    </row>
    <row r="23" spans="1:14" x14ac:dyDescent="0.3">
      <c r="B23" s="1112"/>
      <c r="C23" s="1112"/>
      <c r="D23" s="1112"/>
      <c r="E23" s="1114"/>
      <c r="F23" s="1116"/>
      <c r="G23" s="1116"/>
      <c r="H23" s="1116"/>
      <c r="I23" s="1116"/>
      <c r="J23" s="1118"/>
      <c r="K23" s="1116"/>
    </row>
    <row r="24" spans="1:14" x14ac:dyDescent="0.3">
      <c r="B24" s="1119" t="s">
        <v>790</v>
      </c>
      <c r="C24" s="605" t="s">
        <v>48</v>
      </c>
      <c r="D24" s="593" t="s">
        <v>791</v>
      </c>
      <c r="E24" s="706">
        <v>1139.6901205300001</v>
      </c>
      <c r="F24" s="706">
        <v>1343.8518696799999</v>
      </c>
      <c r="G24" s="706">
        <v>1141.5491125599997</v>
      </c>
      <c r="H24" s="706">
        <v>1607.0485363499999</v>
      </c>
      <c r="I24" s="724">
        <v>2991.7409207600008</v>
      </c>
      <c r="J24" s="707">
        <v>0.20131358114449344</v>
      </c>
      <c r="K24" s="608">
        <v>0.86163694069562813</v>
      </c>
      <c r="L24" s="598"/>
      <c r="M24" s="598"/>
      <c r="N24" s="598"/>
    </row>
    <row r="25" spans="1:14" ht="20.399999999999999" x14ac:dyDescent="0.3">
      <c r="B25" s="1120"/>
      <c r="C25" s="605" t="s">
        <v>917</v>
      </c>
      <c r="D25" s="593" t="s">
        <v>918</v>
      </c>
      <c r="E25" s="706">
        <v>798.14233077999995</v>
      </c>
      <c r="F25" s="706">
        <v>822.52032475999999</v>
      </c>
      <c r="G25" s="706">
        <v>637.21027648999984</v>
      </c>
      <c r="H25" s="706">
        <v>645.8250928299999</v>
      </c>
      <c r="I25" s="724">
        <v>858.09641354999997</v>
      </c>
      <c r="J25" s="707">
        <v>5.7741116812719671E-2</v>
      </c>
      <c r="K25" s="608">
        <v>0.32868236783713223</v>
      </c>
      <c r="L25" s="598"/>
      <c r="M25" s="598"/>
      <c r="N25" s="598"/>
    </row>
    <row r="26" spans="1:14" x14ac:dyDescent="0.3">
      <c r="B26" s="1120"/>
      <c r="C26" s="605" t="s">
        <v>44</v>
      </c>
      <c r="D26" s="593" t="s">
        <v>43</v>
      </c>
      <c r="E26" s="706">
        <v>9.7238744300000004</v>
      </c>
      <c r="F26" s="706">
        <v>356.47111536000011</v>
      </c>
      <c r="G26" s="706">
        <v>675.41088323999986</v>
      </c>
      <c r="H26" s="706">
        <v>533.27879564999978</v>
      </c>
      <c r="I26" s="724">
        <v>806.19605265000007</v>
      </c>
      <c r="J26" s="707">
        <v>5.4248753071270958E-2</v>
      </c>
      <c r="K26" s="608">
        <v>0.51177218975554517</v>
      </c>
      <c r="L26" s="598"/>
      <c r="M26" s="598"/>
      <c r="N26" s="598"/>
    </row>
    <row r="27" spans="1:14" x14ac:dyDescent="0.3">
      <c r="B27" s="1121"/>
      <c r="C27" s="609" t="s">
        <v>68</v>
      </c>
      <c r="D27" s="610"/>
      <c r="E27" s="706">
        <v>5175.4573782300031</v>
      </c>
      <c r="F27" s="706">
        <v>7515.4058018999976</v>
      </c>
      <c r="G27" s="706">
        <v>9342.5269894899629</v>
      </c>
      <c r="H27" s="706">
        <v>8724.0358346099765</v>
      </c>
      <c r="I27" s="724">
        <v>10205.064924199989</v>
      </c>
      <c r="J27" s="707">
        <v>0.686696548971516</v>
      </c>
      <c r="K27" s="608">
        <v>0.1697642143690512</v>
      </c>
      <c r="L27" s="598"/>
      <c r="M27" s="598"/>
      <c r="N27" s="598"/>
    </row>
    <row r="28" spans="1:14" x14ac:dyDescent="0.3">
      <c r="B28" s="611"/>
      <c r="C28" s="612"/>
      <c r="D28" s="655" t="s">
        <v>26</v>
      </c>
      <c r="E28" s="708">
        <v>7123.013703970003</v>
      </c>
      <c r="F28" s="708">
        <v>10038.249111699997</v>
      </c>
      <c r="G28" s="708">
        <v>11796.697261779962</v>
      </c>
      <c r="H28" s="708">
        <v>11510.188259439976</v>
      </c>
      <c r="I28" s="708">
        <v>14861.098311159989</v>
      </c>
      <c r="J28" s="709">
        <v>1</v>
      </c>
      <c r="K28" s="614">
        <v>0.29112556425580571</v>
      </c>
      <c r="L28" s="598"/>
      <c r="M28" s="598"/>
      <c r="N28" s="598"/>
    </row>
    <row r="29" spans="1:14" ht="20.399999999999999" x14ac:dyDescent="0.3">
      <c r="B29" s="1119" t="s">
        <v>795</v>
      </c>
      <c r="C29" s="605" t="s">
        <v>366</v>
      </c>
      <c r="D29" s="593" t="s">
        <v>919</v>
      </c>
      <c r="E29" s="706">
        <v>998.52269856999999</v>
      </c>
      <c r="F29" s="706">
        <v>1196.2782092900002</v>
      </c>
      <c r="G29" s="706">
        <v>967.45053195000003</v>
      </c>
      <c r="H29" s="706">
        <v>567.65055270000005</v>
      </c>
      <c r="I29" s="724">
        <v>1501.0463556300001</v>
      </c>
      <c r="J29" s="707">
        <v>4.5989070349109692E-2</v>
      </c>
      <c r="K29" s="608">
        <v>1.6443140916367507</v>
      </c>
      <c r="L29" s="598"/>
      <c r="M29" s="598"/>
      <c r="N29" s="598"/>
    </row>
    <row r="30" spans="1:14" ht="20.399999999999999" x14ac:dyDescent="0.3">
      <c r="B30" s="1120"/>
      <c r="C30" s="605" t="s">
        <v>374</v>
      </c>
      <c r="D30" s="593" t="s">
        <v>920</v>
      </c>
      <c r="E30" s="706">
        <v>1743.9881836599998</v>
      </c>
      <c r="F30" s="706">
        <v>2020.5089431300007</v>
      </c>
      <c r="G30" s="706">
        <v>1458.5603868200001</v>
      </c>
      <c r="H30" s="706">
        <v>568.56953141000008</v>
      </c>
      <c r="I30" s="724">
        <v>966.63512221000008</v>
      </c>
      <c r="J30" s="707">
        <v>2.9615774669782262E-2</v>
      </c>
      <c r="K30" s="608">
        <v>0.70011769679749447</v>
      </c>
      <c r="L30" s="598"/>
      <c r="M30" s="598"/>
      <c r="N30" s="598"/>
    </row>
    <row r="31" spans="1:14" ht="20.399999999999999" x14ac:dyDescent="0.3">
      <c r="B31" s="1120"/>
      <c r="C31" s="605" t="s">
        <v>370</v>
      </c>
      <c r="D31" s="593" t="s">
        <v>904</v>
      </c>
      <c r="E31" s="706">
        <v>829.30851345000008</v>
      </c>
      <c r="F31" s="706">
        <v>995.0147906599999</v>
      </c>
      <c r="G31" s="706">
        <v>662.1460947999999</v>
      </c>
      <c r="H31" s="706">
        <v>361.98111182999997</v>
      </c>
      <c r="I31" s="724">
        <v>815.74119835999988</v>
      </c>
      <c r="J31" s="707">
        <v>2.4992685413968898E-2</v>
      </c>
      <c r="K31" s="608">
        <v>1.253546308634752</v>
      </c>
      <c r="L31" s="598"/>
      <c r="M31" s="598"/>
      <c r="N31" s="598"/>
    </row>
    <row r="32" spans="1:14" x14ac:dyDescent="0.3">
      <c r="B32" s="1121"/>
      <c r="C32" s="609" t="s">
        <v>68</v>
      </c>
      <c r="D32" s="610"/>
      <c r="E32" s="706">
        <v>14749.831456979986</v>
      </c>
      <c r="F32" s="706">
        <v>19219.209852590066</v>
      </c>
      <c r="G32" s="706">
        <v>19236.125030189851</v>
      </c>
      <c r="H32" s="706">
        <v>18291.314149500045</v>
      </c>
      <c r="I32" s="724">
        <v>29355.774946960024</v>
      </c>
      <c r="J32" s="707">
        <v>0.89940246956713921</v>
      </c>
      <c r="K32" s="608">
        <v>0.60490245299091328</v>
      </c>
      <c r="L32" s="598"/>
      <c r="M32" s="598"/>
      <c r="N32" s="598"/>
    </row>
    <row r="33" spans="1:14" x14ac:dyDescent="0.3">
      <c r="B33" s="611"/>
      <c r="C33" s="612"/>
      <c r="D33" s="655" t="s">
        <v>381</v>
      </c>
      <c r="E33" s="708">
        <v>18321.650852659986</v>
      </c>
      <c r="F33" s="708">
        <v>23431.011795670067</v>
      </c>
      <c r="G33" s="708">
        <v>22324.282043759849</v>
      </c>
      <c r="H33" s="708">
        <v>19789.515345440046</v>
      </c>
      <c r="I33" s="708">
        <v>32639.197623160024</v>
      </c>
      <c r="J33" s="709">
        <v>1</v>
      </c>
      <c r="K33" s="614">
        <v>0.64931768431008274</v>
      </c>
      <c r="L33" s="598"/>
      <c r="M33" s="598"/>
      <c r="N33" s="598"/>
    </row>
    <row r="34" spans="1:14" ht="11.25" customHeight="1" x14ac:dyDescent="0.3">
      <c r="B34" s="1127" t="s">
        <v>921</v>
      </c>
      <c r="C34" s="1136"/>
      <c r="D34" s="1128"/>
      <c r="E34" s="710">
        <v>25444.664556629989</v>
      </c>
      <c r="F34" s="710">
        <v>33469.260907370059</v>
      </c>
      <c r="G34" s="710">
        <v>34120.979305539811</v>
      </c>
      <c r="H34" s="710">
        <v>31299.703604880022</v>
      </c>
      <c r="I34" s="710">
        <v>47500.295934320013</v>
      </c>
      <c r="J34" s="711"/>
      <c r="K34" s="617">
        <v>0.51759571061606202</v>
      </c>
      <c r="M34" s="598"/>
      <c r="N34" s="598"/>
    </row>
    <row r="35" spans="1:14" ht="11.25" customHeight="1" x14ac:dyDescent="0.3">
      <c r="B35" s="1105" t="s">
        <v>19</v>
      </c>
      <c r="C35" s="1105"/>
      <c r="D35" s="1105"/>
      <c r="E35" s="1105"/>
      <c r="F35" s="1105"/>
      <c r="G35" s="1105"/>
      <c r="H35" s="1105"/>
      <c r="I35" s="1105"/>
      <c r="J35" s="1105"/>
      <c r="K35" s="1105"/>
    </row>
    <row r="36" spans="1:14" x14ac:dyDescent="0.3">
      <c r="B36" s="666"/>
      <c r="C36" s="666"/>
      <c r="D36" s="666"/>
      <c r="E36" s="747"/>
      <c r="F36" s="747"/>
      <c r="G36" s="747"/>
      <c r="H36" s="747"/>
      <c r="I36" s="747"/>
      <c r="J36" s="666"/>
      <c r="K36" s="666"/>
    </row>
    <row r="37" spans="1:14" ht="13.8" x14ac:dyDescent="0.3">
      <c r="B37" s="737" t="s">
        <v>803</v>
      </c>
    </row>
    <row r="38" spans="1:14" ht="14.4" customHeight="1" x14ac:dyDescent="0.3">
      <c r="A38" s="738"/>
      <c r="B38" s="1112" t="s">
        <v>804</v>
      </c>
      <c r="C38" s="1113">
        <v>2017</v>
      </c>
      <c r="D38" s="1115">
        <v>2018</v>
      </c>
      <c r="E38" s="1115">
        <v>2019</v>
      </c>
      <c r="F38" s="1115">
        <v>2020</v>
      </c>
      <c r="G38" s="1115">
        <v>2021</v>
      </c>
      <c r="H38" s="1117" t="s">
        <v>14</v>
      </c>
      <c r="I38" s="1115" t="s">
        <v>15</v>
      </c>
    </row>
    <row r="39" spans="1:14" x14ac:dyDescent="0.3">
      <c r="B39" s="1112"/>
      <c r="C39" s="1114"/>
      <c r="D39" s="1116"/>
      <c r="E39" s="1116"/>
      <c r="F39" s="1116"/>
      <c r="G39" s="1116"/>
      <c r="H39" s="1118"/>
      <c r="I39" s="1116"/>
    </row>
    <row r="40" spans="1:14" x14ac:dyDescent="0.3">
      <c r="B40" s="620" t="s">
        <v>805</v>
      </c>
      <c r="C40" s="668">
        <v>107.44792393000027</v>
      </c>
      <c r="D40" s="668">
        <v>144.95406038999968</v>
      </c>
      <c r="E40" s="668">
        <v>140.52482505000037</v>
      </c>
      <c r="F40" s="668">
        <v>126.79289135999913</v>
      </c>
      <c r="G40" s="669">
        <v>220.9548552200026</v>
      </c>
      <c r="H40" s="670">
        <v>3.3698162789636971E-2</v>
      </c>
      <c r="I40" s="623">
        <v>0.74264387261784504</v>
      </c>
      <c r="K40" s="598"/>
      <c r="L40" s="598"/>
    </row>
    <row r="41" spans="1:14" x14ac:dyDescent="0.3">
      <c r="B41" s="620" t="s">
        <v>806</v>
      </c>
      <c r="C41" s="668">
        <v>3466.9640577900013</v>
      </c>
      <c r="D41" s="668">
        <v>4463.5959674999795</v>
      </c>
      <c r="E41" s="668">
        <v>4230.3066001400384</v>
      </c>
      <c r="F41" s="668">
        <v>3748.367516630004</v>
      </c>
      <c r="G41" s="669">
        <v>6220.8086696700611</v>
      </c>
      <c r="H41" s="670">
        <v>0.94874504126646297</v>
      </c>
      <c r="I41" s="623">
        <v>0.65960478583565418</v>
      </c>
      <c r="K41" s="598"/>
      <c r="L41" s="598"/>
    </row>
    <row r="42" spans="1:14" ht="11.25" customHeight="1" x14ac:dyDescent="0.3">
      <c r="B42" s="620" t="s">
        <v>807</v>
      </c>
      <c r="C42" s="668">
        <v>7.3933000000000007E-4</v>
      </c>
      <c r="D42" s="668">
        <v>1.0352709999999999E-2</v>
      </c>
      <c r="E42" s="668">
        <v>1.1287139999999999E-2</v>
      </c>
      <c r="F42" s="668">
        <v>2.8347699999999999E-3</v>
      </c>
      <c r="G42" s="669">
        <v>8.9774500000000014E-3</v>
      </c>
      <c r="H42" s="670">
        <v>1.3691646252109134E-6</v>
      </c>
      <c r="I42" s="623">
        <v>2.166905957097049</v>
      </c>
      <c r="K42" s="598"/>
      <c r="L42" s="598"/>
    </row>
    <row r="43" spans="1:14" x14ac:dyDescent="0.3">
      <c r="B43" s="620" t="s">
        <v>808</v>
      </c>
      <c r="C43" s="668">
        <v>13.527229980000001</v>
      </c>
      <c r="D43" s="668">
        <v>29.94642344</v>
      </c>
      <c r="E43" s="668">
        <v>8.0417940300000001</v>
      </c>
      <c r="F43" s="668">
        <v>11.015128109999997</v>
      </c>
      <c r="G43" s="669">
        <v>18.418376010000003</v>
      </c>
      <c r="H43" s="670">
        <v>2.8090146853199213E-3</v>
      </c>
      <c r="I43" s="623">
        <v>0.67209821130260172</v>
      </c>
      <c r="K43" s="598"/>
      <c r="L43" s="598"/>
    </row>
    <row r="44" spans="1:14" x14ac:dyDescent="0.3">
      <c r="B44" s="620" t="s">
        <v>809</v>
      </c>
      <c r="C44" s="668">
        <v>40.412011819999996</v>
      </c>
      <c r="D44" s="668">
        <v>50.295917229999951</v>
      </c>
      <c r="E44" s="668">
        <v>68.733230080000041</v>
      </c>
      <c r="F44" s="668">
        <v>57.138819549999987</v>
      </c>
      <c r="G44" s="669">
        <v>96.690474480000063</v>
      </c>
      <c r="H44" s="670">
        <v>1.4746412093954815E-2</v>
      </c>
      <c r="I44" s="623">
        <v>0.69220287085892518</v>
      </c>
      <c r="K44" s="598"/>
      <c r="L44" s="598"/>
    </row>
    <row r="45" spans="1:14" x14ac:dyDescent="0.3">
      <c r="B45" s="624" t="s">
        <v>922</v>
      </c>
      <c r="C45" s="671">
        <v>3628.3519628500017</v>
      </c>
      <c r="D45" s="671">
        <v>4688.802721269979</v>
      </c>
      <c r="E45" s="671">
        <v>4447.6177364400392</v>
      </c>
      <c r="F45" s="671">
        <v>3943.317190420003</v>
      </c>
      <c r="G45" s="671">
        <v>6556.8813528300643</v>
      </c>
      <c r="H45" s="672">
        <v>1</v>
      </c>
      <c r="I45" s="626">
        <v>0.66278314327833465</v>
      </c>
      <c r="K45" s="598"/>
      <c r="L45" s="598"/>
    </row>
    <row r="46" spans="1:14" ht="15" customHeight="1" x14ac:dyDescent="0.3">
      <c r="B46" s="1105" t="s">
        <v>811</v>
      </c>
      <c r="C46" s="1105"/>
      <c r="D46" s="1105"/>
      <c r="E46" s="1105"/>
      <c r="F46" s="1105"/>
      <c r="G46" s="1105"/>
      <c r="H46" s="1105"/>
      <c r="I46" s="1105"/>
    </row>
    <row r="47" spans="1:14" ht="10.199999999999999" customHeight="1" x14ac:dyDescent="0.3">
      <c r="B47" s="846" t="s">
        <v>521</v>
      </c>
      <c r="C47" s="846"/>
      <c r="D47" s="846"/>
      <c r="E47" s="846"/>
      <c r="F47" s="846"/>
      <c r="G47" s="846"/>
      <c r="H47" s="846"/>
      <c r="I47" s="846"/>
    </row>
    <row r="48" spans="1:14" x14ac:dyDescent="0.3">
      <c r="B48" s="618"/>
      <c r="C48" s="618"/>
      <c r="D48" s="618"/>
      <c r="E48" s="618"/>
      <c r="F48" s="618"/>
      <c r="G48" s="618"/>
      <c r="H48" s="618"/>
      <c r="I48" s="618"/>
    </row>
  </sheetData>
  <mergeCells count="27">
    <mergeCell ref="B34:D34"/>
    <mergeCell ref="B6:B8"/>
    <mergeCell ref="B10:B16"/>
    <mergeCell ref="B19:J19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7"/>
    <mergeCell ref="B29:B32"/>
    <mergeCell ref="B46:I46"/>
    <mergeCell ref="B47:I47"/>
    <mergeCell ref="B35:K35"/>
    <mergeCell ref="B38:B39"/>
    <mergeCell ref="C38:C39"/>
    <mergeCell ref="D38:D39"/>
    <mergeCell ref="E38:E39"/>
    <mergeCell ref="F38:F39"/>
    <mergeCell ref="G38:G39"/>
    <mergeCell ref="H38:H39"/>
    <mergeCell ref="I38:I39"/>
  </mergeCells>
  <pageMargins left="0.7" right="0.7" top="0.75" bottom="0.75" header="0.3" footer="0.3"/>
  <pageSetup paperSize="183" scale="1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34" customWidth="1"/>
    <col min="2" max="2" width="47.88671875" style="734" bestFit="1" customWidth="1"/>
    <col min="3" max="3" width="39.44140625" style="734" customWidth="1"/>
    <col min="4" max="4" width="22" style="734" customWidth="1"/>
    <col min="5" max="8" width="11.44140625" style="734"/>
    <col min="9" max="9" width="14" style="734" customWidth="1"/>
    <col min="10" max="16384" width="11.44140625" style="734"/>
  </cols>
  <sheetData>
    <row r="2" spans="1:13" ht="14.4" x14ac:dyDescent="0.3">
      <c r="B2" s="735" t="s">
        <v>923</v>
      </c>
    </row>
    <row r="3" spans="1:13" x14ac:dyDescent="0.3">
      <c r="B3" s="736"/>
    </row>
    <row r="4" spans="1:13" ht="13.8" x14ac:dyDescent="0.3">
      <c r="B4" s="737" t="s">
        <v>774</v>
      </c>
    </row>
    <row r="5" spans="1:13" ht="20.399999999999999" x14ac:dyDescent="0.3">
      <c r="A5" s="738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3" x14ac:dyDescent="0.3">
      <c r="B6" s="1119" t="s">
        <v>846</v>
      </c>
      <c r="C6" s="593" t="s">
        <v>734</v>
      </c>
      <c r="D6" s="649">
        <v>127132</v>
      </c>
      <c r="E6" s="649">
        <v>142552</v>
      </c>
      <c r="F6" s="649">
        <v>149069</v>
      </c>
      <c r="G6" s="649">
        <v>138832</v>
      </c>
      <c r="H6" s="650">
        <v>152314</v>
      </c>
      <c r="I6" s="739">
        <v>0.90903339778939574</v>
      </c>
      <c r="J6" s="740">
        <v>9.7110176328224052E-2</v>
      </c>
      <c r="L6" s="598"/>
      <c r="M6" s="598"/>
    </row>
    <row r="7" spans="1:13" x14ac:dyDescent="0.3">
      <c r="B7" s="1120"/>
      <c r="C7" s="593" t="s">
        <v>735</v>
      </c>
      <c r="D7" s="649">
        <v>11140</v>
      </c>
      <c r="E7" s="649">
        <v>15509</v>
      </c>
      <c r="F7" s="649">
        <v>17562</v>
      </c>
      <c r="G7" s="649">
        <v>10747</v>
      </c>
      <c r="H7" s="650">
        <v>13127</v>
      </c>
      <c r="I7" s="739">
        <v>7.8343956647329849E-2</v>
      </c>
      <c r="J7" s="740">
        <v>0.22145715083279049</v>
      </c>
      <c r="L7" s="598"/>
      <c r="M7" s="598"/>
    </row>
    <row r="8" spans="1:13" x14ac:dyDescent="0.3">
      <c r="B8" s="1121"/>
      <c r="C8" s="593" t="s">
        <v>736</v>
      </c>
      <c r="D8" s="649">
        <v>2473</v>
      </c>
      <c r="E8" s="649">
        <v>2411</v>
      </c>
      <c r="F8" s="649">
        <v>2441</v>
      </c>
      <c r="G8" s="649">
        <v>1827</v>
      </c>
      <c r="H8" s="650">
        <v>2115</v>
      </c>
      <c r="I8" s="739">
        <v>1.2622645563274368E-2</v>
      </c>
      <c r="J8" s="740">
        <v>0.1576354679802956</v>
      </c>
      <c r="L8" s="598"/>
      <c r="M8" s="598"/>
    </row>
    <row r="9" spans="1:13" x14ac:dyDescent="0.3">
      <c r="B9" s="611" t="s">
        <v>778</v>
      </c>
      <c r="C9" s="655"/>
      <c r="D9" s="653">
        <v>140745</v>
      </c>
      <c r="E9" s="653">
        <v>160472</v>
      </c>
      <c r="F9" s="653">
        <v>169072</v>
      </c>
      <c r="G9" s="653">
        <v>151406</v>
      </c>
      <c r="H9" s="653">
        <v>167556</v>
      </c>
      <c r="I9" s="741">
        <v>1</v>
      </c>
      <c r="J9" s="742">
        <v>0.10666684279354843</v>
      </c>
      <c r="L9" s="598"/>
      <c r="M9" s="598"/>
    </row>
    <row r="10" spans="1:13" x14ac:dyDescent="0.3">
      <c r="B10" s="1119" t="s">
        <v>847</v>
      </c>
      <c r="C10" s="593" t="s">
        <v>748</v>
      </c>
      <c r="D10" s="649">
        <v>1218176</v>
      </c>
      <c r="E10" s="649">
        <v>1384531</v>
      </c>
      <c r="F10" s="649">
        <v>1508021</v>
      </c>
      <c r="G10" s="649">
        <v>1975754</v>
      </c>
      <c r="H10" s="650">
        <v>4435121</v>
      </c>
      <c r="I10" s="739">
        <v>0.99930534964143158</v>
      </c>
      <c r="J10" s="740">
        <v>1.244773893915943</v>
      </c>
      <c r="L10" s="598"/>
      <c r="M10" s="598"/>
    </row>
    <row r="11" spans="1:13" x14ac:dyDescent="0.3">
      <c r="B11" s="1120"/>
      <c r="C11" s="593" t="s">
        <v>750</v>
      </c>
      <c r="D11" s="649">
        <v>2030</v>
      </c>
      <c r="E11" s="649">
        <v>2095</v>
      </c>
      <c r="F11" s="649">
        <v>2172</v>
      </c>
      <c r="G11" s="649">
        <v>1648</v>
      </c>
      <c r="H11" s="650">
        <v>1677</v>
      </c>
      <c r="I11" s="739">
        <v>3.7785554697350552E-4</v>
      </c>
      <c r="J11" s="740">
        <v>1.7597087378640852E-2</v>
      </c>
      <c r="L11" s="598"/>
      <c r="M11" s="598"/>
    </row>
    <row r="12" spans="1:13" x14ac:dyDescent="0.3">
      <c r="B12" s="1120"/>
      <c r="C12" s="593" t="s">
        <v>780</v>
      </c>
      <c r="D12" s="649">
        <v>917</v>
      </c>
      <c r="E12" s="649">
        <v>852</v>
      </c>
      <c r="F12" s="649">
        <v>659</v>
      </c>
      <c r="G12" s="649">
        <v>542</v>
      </c>
      <c r="H12" s="650">
        <v>917</v>
      </c>
      <c r="I12" s="739">
        <v>2.0661510827352686E-4</v>
      </c>
      <c r="J12" s="740">
        <v>0.69188191881918826</v>
      </c>
      <c r="L12" s="598"/>
      <c r="M12" s="598"/>
    </row>
    <row r="13" spans="1:13" x14ac:dyDescent="0.3">
      <c r="B13" s="1120"/>
      <c r="C13" s="593" t="s">
        <v>781</v>
      </c>
      <c r="D13" s="649">
        <v>863</v>
      </c>
      <c r="E13" s="649">
        <v>935</v>
      </c>
      <c r="F13" s="649">
        <v>784</v>
      </c>
      <c r="G13" s="649">
        <v>545</v>
      </c>
      <c r="H13" s="650">
        <v>483</v>
      </c>
      <c r="I13" s="739">
        <v>1.0882780512117064E-4</v>
      </c>
      <c r="J13" s="740">
        <v>-0.11376146788990826</v>
      </c>
      <c r="L13" s="598"/>
      <c r="M13" s="598"/>
    </row>
    <row r="14" spans="1:13" x14ac:dyDescent="0.3">
      <c r="B14" s="1120"/>
      <c r="C14" s="593" t="s">
        <v>782</v>
      </c>
      <c r="D14" s="649">
        <v>122</v>
      </c>
      <c r="E14" s="649">
        <v>115</v>
      </c>
      <c r="F14" s="649">
        <v>162</v>
      </c>
      <c r="G14" s="649">
        <v>24</v>
      </c>
      <c r="H14" s="650">
        <v>6</v>
      </c>
      <c r="I14" s="739">
        <v>1.3518982002629893E-6</v>
      </c>
      <c r="J14" s="740">
        <v>-0.75</v>
      </c>
      <c r="L14" s="598"/>
      <c r="M14" s="598"/>
    </row>
    <row r="15" spans="1:13" x14ac:dyDescent="0.3">
      <c r="B15" s="1121"/>
      <c r="C15" s="593" t="s">
        <v>924</v>
      </c>
      <c r="D15" s="649">
        <v>0</v>
      </c>
      <c r="E15" s="649">
        <v>0</v>
      </c>
      <c r="F15" s="649">
        <v>4</v>
      </c>
      <c r="G15" s="649">
        <v>0</v>
      </c>
      <c r="H15" s="650">
        <v>0</v>
      </c>
      <c r="I15" s="739">
        <v>0</v>
      </c>
      <c r="J15" s="740" t="s">
        <v>56</v>
      </c>
      <c r="L15" s="598"/>
      <c r="M15" s="598"/>
    </row>
    <row r="16" spans="1:13" ht="15" customHeight="1" x14ac:dyDescent="0.3">
      <c r="B16" s="611" t="s">
        <v>783</v>
      </c>
      <c r="C16" s="655"/>
      <c r="D16" s="653">
        <v>1222108</v>
      </c>
      <c r="E16" s="653">
        <v>1388528</v>
      </c>
      <c r="F16" s="653">
        <v>1511802</v>
      </c>
      <c r="G16" s="653">
        <v>1978513</v>
      </c>
      <c r="H16" s="653">
        <v>4438204</v>
      </c>
      <c r="I16" s="741">
        <v>1</v>
      </c>
      <c r="J16" s="742">
        <v>1.2432018389568329</v>
      </c>
      <c r="L16" s="598"/>
      <c r="M16" s="598"/>
    </row>
    <row r="17" spans="1:14" ht="11.25" customHeight="1" x14ac:dyDescent="0.3">
      <c r="B17" s="656" t="s">
        <v>925</v>
      </c>
      <c r="C17" s="657"/>
      <c r="D17" s="658">
        <v>1362853</v>
      </c>
      <c r="E17" s="658">
        <v>1549000</v>
      </c>
      <c r="F17" s="658">
        <v>1680874</v>
      </c>
      <c r="G17" s="658">
        <v>2129919</v>
      </c>
      <c r="H17" s="658">
        <v>4605760</v>
      </c>
      <c r="I17" s="743"/>
      <c r="J17" s="744">
        <v>1.162410871023734</v>
      </c>
      <c r="L17" s="598"/>
      <c r="M17" s="598"/>
    </row>
    <row r="18" spans="1:14" ht="15" customHeight="1" x14ac:dyDescent="0.3">
      <c r="B18" s="1105" t="s">
        <v>785</v>
      </c>
      <c r="C18" s="1105"/>
      <c r="D18" s="1105"/>
      <c r="E18" s="1105"/>
      <c r="F18" s="1105"/>
      <c r="G18" s="1105"/>
      <c r="H18" s="1105"/>
      <c r="I18" s="1105"/>
      <c r="J18" s="1105"/>
    </row>
    <row r="20" spans="1:14" ht="13.8" x14ac:dyDescent="0.3">
      <c r="B20" s="737" t="s">
        <v>786</v>
      </c>
    </row>
    <row r="21" spans="1:14" ht="15" customHeight="1" x14ac:dyDescent="0.3">
      <c r="A21" s="738"/>
      <c r="B21" s="1112" t="s">
        <v>787</v>
      </c>
      <c r="C21" s="1112" t="s">
        <v>788</v>
      </c>
      <c r="D21" s="1112" t="s">
        <v>789</v>
      </c>
      <c r="E21" s="1113">
        <v>2017</v>
      </c>
      <c r="F21" s="1115">
        <v>2018</v>
      </c>
      <c r="G21" s="1115">
        <v>2019</v>
      </c>
      <c r="H21" s="1115">
        <v>2020</v>
      </c>
      <c r="I21" s="1115">
        <v>2021</v>
      </c>
      <c r="J21" s="1117" t="s">
        <v>14</v>
      </c>
      <c r="K21" s="1115" t="s">
        <v>15</v>
      </c>
    </row>
    <row r="22" spans="1:14" x14ac:dyDescent="0.3">
      <c r="B22" s="1112"/>
      <c r="C22" s="1112"/>
      <c r="D22" s="1112"/>
      <c r="E22" s="1114"/>
      <c r="F22" s="1116"/>
      <c r="G22" s="1116"/>
      <c r="H22" s="1116"/>
      <c r="I22" s="1116"/>
      <c r="J22" s="1118"/>
      <c r="K22" s="1116"/>
    </row>
    <row r="23" spans="1:14" ht="40.799999999999997" x14ac:dyDescent="0.3">
      <c r="B23" s="1119" t="s">
        <v>790</v>
      </c>
      <c r="C23" s="605" t="s">
        <v>42</v>
      </c>
      <c r="D23" s="593" t="s">
        <v>926</v>
      </c>
      <c r="E23" s="706">
        <v>855.51448540000001</v>
      </c>
      <c r="F23" s="706">
        <v>988.28421003000005</v>
      </c>
      <c r="G23" s="706">
        <v>1011.2793653200001</v>
      </c>
      <c r="H23" s="706">
        <v>990.44964951000009</v>
      </c>
      <c r="I23" s="724">
        <v>1327.1206797500001</v>
      </c>
      <c r="J23" s="707">
        <v>0.24852763294955474</v>
      </c>
      <c r="K23" s="608">
        <v>0.33991736016723273</v>
      </c>
      <c r="L23" s="598"/>
      <c r="M23" s="598"/>
      <c r="N23" s="598"/>
    </row>
    <row r="24" spans="1:14" x14ac:dyDescent="0.3">
      <c r="B24" s="1120"/>
      <c r="C24" s="605" t="s">
        <v>927</v>
      </c>
      <c r="D24" s="593" t="s">
        <v>928</v>
      </c>
      <c r="E24" s="706">
        <v>879.74784160999991</v>
      </c>
      <c r="F24" s="706">
        <v>1040.0751508700005</v>
      </c>
      <c r="G24" s="706">
        <v>1131.0967655599984</v>
      </c>
      <c r="H24" s="706">
        <v>935.45074796999984</v>
      </c>
      <c r="I24" s="724">
        <v>1245.3919326000002</v>
      </c>
      <c r="J24" s="707">
        <v>0.23322242944918548</v>
      </c>
      <c r="K24" s="608">
        <v>0.33132817019238758</v>
      </c>
      <c r="L24" s="598"/>
      <c r="M24" s="598"/>
      <c r="N24" s="598"/>
    </row>
    <row r="25" spans="1:14" ht="22.5" customHeight="1" x14ac:dyDescent="0.3">
      <c r="B25" s="1120"/>
      <c r="C25" s="605" t="s">
        <v>32</v>
      </c>
      <c r="D25" s="593" t="s">
        <v>31</v>
      </c>
      <c r="E25" s="706">
        <v>1151.1396948600002</v>
      </c>
      <c r="F25" s="706">
        <v>1315.0269934100002</v>
      </c>
      <c r="G25" s="706">
        <v>1116.2374072100001</v>
      </c>
      <c r="H25" s="706">
        <v>929.85868361000007</v>
      </c>
      <c r="I25" s="724">
        <v>958.50585393999984</v>
      </c>
      <c r="J25" s="707">
        <v>0.17949776134365883</v>
      </c>
      <c r="K25" s="608">
        <v>3.080809034205334E-2</v>
      </c>
      <c r="L25" s="598"/>
      <c r="M25" s="598"/>
      <c r="N25" s="598"/>
    </row>
    <row r="26" spans="1:14" x14ac:dyDescent="0.3">
      <c r="B26" s="1121"/>
      <c r="C26" s="609" t="s">
        <v>68</v>
      </c>
      <c r="D26" s="610"/>
      <c r="E26" s="706">
        <v>1981.5990615399992</v>
      </c>
      <c r="F26" s="706">
        <v>2216.2572123500122</v>
      </c>
      <c r="G26" s="706">
        <v>2367.5728599800068</v>
      </c>
      <c r="H26" s="706">
        <v>1895.6402345099939</v>
      </c>
      <c r="I26" s="724">
        <v>1808.9136128900016</v>
      </c>
      <c r="J26" s="707">
        <v>0.33875217625760096</v>
      </c>
      <c r="K26" s="608">
        <v>-4.5750570198469287E-2</v>
      </c>
      <c r="L26" s="598"/>
      <c r="M26" s="598"/>
      <c r="N26" s="598"/>
    </row>
    <row r="27" spans="1:14" x14ac:dyDescent="0.3">
      <c r="B27" s="611"/>
      <c r="C27" s="612"/>
      <c r="D27" s="655" t="s">
        <v>26</v>
      </c>
      <c r="E27" s="708">
        <v>4868.0010834099994</v>
      </c>
      <c r="F27" s="708">
        <v>5559.6435666600128</v>
      </c>
      <c r="G27" s="708">
        <v>5626.1863980700055</v>
      </c>
      <c r="H27" s="708">
        <v>4751.3993155999942</v>
      </c>
      <c r="I27" s="708">
        <v>5339.9320791800019</v>
      </c>
      <c r="J27" s="709">
        <v>1</v>
      </c>
      <c r="K27" s="614">
        <v>0.12386514466332321</v>
      </c>
      <c r="L27" s="598"/>
      <c r="M27" s="598"/>
      <c r="N27" s="598"/>
    </row>
    <row r="28" spans="1:14" ht="20.399999999999999" x14ac:dyDescent="0.3">
      <c r="B28" s="1119" t="s">
        <v>795</v>
      </c>
      <c r="C28" s="605" t="s">
        <v>364</v>
      </c>
      <c r="D28" s="593" t="s">
        <v>365</v>
      </c>
      <c r="E28" s="706">
        <v>1399.5506450200016</v>
      </c>
      <c r="F28" s="706">
        <v>1406.0154942400002</v>
      </c>
      <c r="G28" s="706">
        <v>1267.0690583699991</v>
      </c>
      <c r="H28" s="706">
        <v>1331.1597103600002</v>
      </c>
      <c r="I28" s="724">
        <v>1946.7969434600002</v>
      </c>
      <c r="J28" s="707">
        <v>0.14501465791370252</v>
      </c>
      <c r="K28" s="608">
        <v>0.46248187073924174</v>
      </c>
      <c r="L28" s="598"/>
      <c r="M28" s="598"/>
      <c r="N28" s="598"/>
    </row>
    <row r="29" spans="1:14" ht="61.2" x14ac:dyDescent="0.3">
      <c r="B29" s="1120"/>
      <c r="C29" s="605" t="s">
        <v>376</v>
      </c>
      <c r="D29" s="593" t="s">
        <v>929</v>
      </c>
      <c r="E29" s="706">
        <v>219.36782035999997</v>
      </c>
      <c r="F29" s="706">
        <v>200.68989897999998</v>
      </c>
      <c r="G29" s="706">
        <v>190.5727841099999</v>
      </c>
      <c r="H29" s="706">
        <v>434.33348364</v>
      </c>
      <c r="I29" s="724">
        <v>914.0538576100007</v>
      </c>
      <c r="J29" s="707">
        <v>6.8086817128669819E-2</v>
      </c>
      <c r="K29" s="608">
        <v>1.1044977926859998</v>
      </c>
      <c r="L29" s="598"/>
      <c r="M29" s="598"/>
      <c r="N29" s="598"/>
    </row>
    <row r="30" spans="1:14" x14ac:dyDescent="0.3">
      <c r="B30" s="1120"/>
      <c r="C30" s="605" t="s">
        <v>930</v>
      </c>
      <c r="D30" s="593" t="s">
        <v>931</v>
      </c>
      <c r="E30" s="706">
        <v>55.07435138999999</v>
      </c>
      <c r="F30" s="706">
        <v>61.020843570000018</v>
      </c>
      <c r="G30" s="706">
        <v>70.811603590000004</v>
      </c>
      <c r="H30" s="706">
        <v>77.085676980000002</v>
      </c>
      <c r="I30" s="724">
        <v>534.01798596999993</v>
      </c>
      <c r="J30" s="707">
        <v>3.9778383572747301E-2</v>
      </c>
      <c r="K30" s="608">
        <v>5.9275902721662765</v>
      </c>
      <c r="L30" s="598"/>
      <c r="M30" s="598"/>
      <c r="N30" s="598"/>
    </row>
    <row r="31" spans="1:14" x14ac:dyDescent="0.3">
      <c r="B31" s="1121"/>
      <c r="C31" s="609" t="s">
        <v>68</v>
      </c>
      <c r="D31" s="610"/>
      <c r="E31" s="706">
        <v>6843.4996453899848</v>
      </c>
      <c r="F31" s="706">
        <v>7758.1207398000015</v>
      </c>
      <c r="G31" s="706">
        <v>7533.4109119299828</v>
      </c>
      <c r="H31" s="706">
        <v>7434.5410304500429</v>
      </c>
      <c r="I31" s="724">
        <v>10029.959926609961</v>
      </c>
      <c r="J31" s="707">
        <v>0.74712014138488037</v>
      </c>
      <c r="K31" s="608">
        <v>0.34910277386723987</v>
      </c>
      <c r="L31" s="598"/>
      <c r="M31" s="598"/>
      <c r="N31" s="598"/>
    </row>
    <row r="32" spans="1:14" x14ac:dyDescent="0.3">
      <c r="B32" s="611"/>
      <c r="C32" s="612"/>
      <c r="D32" s="655" t="s">
        <v>381</v>
      </c>
      <c r="E32" s="708">
        <v>8517.4924621599857</v>
      </c>
      <c r="F32" s="708">
        <v>9425.8469765900008</v>
      </c>
      <c r="G32" s="708">
        <v>9061.8643579999825</v>
      </c>
      <c r="H32" s="708">
        <v>9277.1199014300437</v>
      </c>
      <c r="I32" s="708">
        <v>13424.828713649962</v>
      </c>
      <c r="J32" s="709">
        <v>1</v>
      </c>
      <c r="K32" s="614">
        <v>0.44709013748766568</v>
      </c>
      <c r="L32" s="598"/>
      <c r="M32" s="598"/>
      <c r="N32" s="598"/>
    </row>
    <row r="33" spans="1:14" x14ac:dyDescent="0.3">
      <c r="B33" s="1127" t="s">
        <v>932</v>
      </c>
      <c r="C33" s="1136"/>
      <c r="D33" s="1128"/>
      <c r="E33" s="710">
        <v>13385.493545569985</v>
      </c>
      <c r="F33" s="710">
        <v>14985.490543250015</v>
      </c>
      <c r="G33" s="710">
        <v>14688.050756069988</v>
      </c>
      <c r="H33" s="710">
        <v>14028.519217030036</v>
      </c>
      <c r="I33" s="710">
        <v>18764.760792829962</v>
      </c>
      <c r="J33" s="711"/>
      <c r="K33" s="617">
        <v>0.3376152181514871</v>
      </c>
      <c r="M33" s="598"/>
      <c r="N33" s="598"/>
    </row>
    <row r="34" spans="1:14" ht="11.25" customHeight="1" x14ac:dyDescent="0.3">
      <c r="B34" s="1105" t="s">
        <v>19</v>
      </c>
      <c r="C34" s="1105"/>
      <c r="D34" s="1105"/>
      <c r="E34" s="1105"/>
      <c r="F34" s="1105"/>
      <c r="G34" s="1105"/>
      <c r="H34" s="1105"/>
      <c r="I34" s="1105"/>
      <c r="J34" s="1105"/>
      <c r="K34" s="1105"/>
    </row>
    <row r="35" spans="1:14" x14ac:dyDescent="0.3">
      <c r="E35" s="755"/>
      <c r="F35" s="755"/>
      <c r="G35" s="755"/>
      <c r="H35" s="755"/>
      <c r="I35" s="755"/>
    </row>
    <row r="36" spans="1:14" ht="13.8" x14ac:dyDescent="0.3">
      <c r="B36" s="737" t="s">
        <v>803</v>
      </c>
    </row>
    <row r="37" spans="1:14" ht="15" customHeight="1" x14ac:dyDescent="0.3">
      <c r="A37" s="738"/>
      <c r="B37" s="1112" t="s">
        <v>804</v>
      </c>
      <c r="C37" s="1113">
        <v>2017</v>
      </c>
      <c r="D37" s="1115">
        <v>2018</v>
      </c>
      <c r="E37" s="1115">
        <v>2019</v>
      </c>
      <c r="F37" s="1115">
        <v>2020</v>
      </c>
      <c r="G37" s="1115">
        <v>2021</v>
      </c>
      <c r="H37" s="1117" t="s">
        <v>14</v>
      </c>
      <c r="I37" s="1115" t="s">
        <v>15</v>
      </c>
    </row>
    <row r="38" spans="1:14" x14ac:dyDescent="0.3">
      <c r="B38" s="1112"/>
      <c r="C38" s="1114"/>
      <c r="D38" s="1116"/>
      <c r="E38" s="1116"/>
      <c r="F38" s="1116"/>
      <c r="G38" s="1116"/>
      <c r="H38" s="1118"/>
      <c r="I38" s="1116"/>
    </row>
    <row r="39" spans="1:14" x14ac:dyDescent="0.3">
      <c r="B39" s="620" t="s">
        <v>805</v>
      </c>
      <c r="C39" s="668">
        <v>149.22304707999916</v>
      </c>
      <c r="D39" s="668">
        <v>162.32346236999985</v>
      </c>
      <c r="E39" s="668">
        <v>160.293291079998</v>
      </c>
      <c r="F39" s="668">
        <v>158.33956790000187</v>
      </c>
      <c r="G39" s="669">
        <v>239.47967531000316</v>
      </c>
      <c r="H39" s="670">
        <v>8.6794559872897845E-2</v>
      </c>
      <c r="I39" s="623">
        <v>0.51244365818431881</v>
      </c>
      <c r="K39" s="598"/>
      <c r="L39" s="598"/>
    </row>
    <row r="40" spans="1:14" x14ac:dyDescent="0.3">
      <c r="B40" s="620" t="s">
        <v>806</v>
      </c>
      <c r="C40" s="668">
        <v>1623.7969654900076</v>
      </c>
      <c r="D40" s="668">
        <v>1772.7714807000164</v>
      </c>
      <c r="E40" s="668">
        <v>1726.8194824000154</v>
      </c>
      <c r="F40" s="668">
        <v>1768.2035354600084</v>
      </c>
      <c r="G40" s="669">
        <v>2499.6455420500179</v>
      </c>
      <c r="H40" s="670">
        <v>0.90594591954259318</v>
      </c>
      <c r="I40" s="623">
        <v>0.41366392042628775</v>
      </c>
      <c r="K40" s="598"/>
      <c r="L40" s="598"/>
    </row>
    <row r="41" spans="1:14" x14ac:dyDescent="0.3">
      <c r="B41" s="620" t="s">
        <v>807</v>
      </c>
      <c r="C41" s="668">
        <v>0</v>
      </c>
      <c r="D41" s="668">
        <v>2.9075999999999999E-4</v>
      </c>
      <c r="E41" s="668">
        <v>4.07E-6</v>
      </c>
      <c r="F41" s="668">
        <v>0</v>
      </c>
      <c r="G41" s="669">
        <v>0</v>
      </c>
      <c r="H41" s="670">
        <v>0</v>
      </c>
      <c r="I41" s="623" t="s">
        <v>56</v>
      </c>
      <c r="K41" s="598"/>
      <c r="L41" s="598"/>
    </row>
    <row r="42" spans="1:14" x14ac:dyDescent="0.3">
      <c r="B42" s="620" t="s">
        <v>808</v>
      </c>
      <c r="C42" s="668">
        <v>1.4192225100000002</v>
      </c>
      <c r="D42" s="668">
        <v>8.5949262199999996</v>
      </c>
      <c r="E42" s="668">
        <v>7.4594302499999996</v>
      </c>
      <c r="F42" s="668">
        <v>4.2691667499999992</v>
      </c>
      <c r="G42" s="669">
        <v>11.202392920000001</v>
      </c>
      <c r="H42" s="670">
        <v>4.0600805131209118E-3</v>
      </c>
      <c r="I42" s="623">
        <v>1.6240232757364192</v>
      </c>
      <c r="K42" s="598"/>
      <c r="L42" s="598"/>
    </row>
    <row r="43" spans="1:14" x14ac:dyDescent="0.3">
      <c r="B43" s="620" t="s">
        <v>809</v>
      </c>
      <c r="C43" s="668">
        <v>4.3427436699999973</v>
      </c>
      <c r="D43" s="668">
        <v>6.4108759000000006</v>
      </c>
      <c r="E43" s="668">
        <v>5.0579627000000027</v>
      </c>
      <c r="F43" s="668">
        <v>3.0124052999999997</v>
      </c>
      <c r="G43" s="669">
        <v>8.8277522300000033</v>
      </c>
      <c r="H43" s="670">
        <v>3.1994400713881302E-3</v>
      </c>
      <c r="I43" s="623">
        <v>1.9304663054470139</v>
      </c>
      <c r="K43" s="598"/>
      <c r="L43" s="598"/>
    </row>
    <row r="44" spans="1:14" x14ac:dyDescent="0.3">
      <c r="B44" s="624" t="s">
        <v>933</v>
      </c>
      <c r="C44" s="671">
        <v>1778.7819787500066</v>
      </c>
      <c r="D44" s="671">
        <v>1950.1010359500162</v>
      </c>
      <c r="E44" s="671">
        <v>1899.6301705000133</v>
      </c>
      <c r="F44" s="671">
        <v>1933.8246754100103</v>
      </c>
      <c r="G44" s="671">
        <v>2759.155362510021</v>
      </c>
      <c r="H44" s="672">
        <v>1</v>
      </c>
      <c r="I44" s="626">
        <v>0.42678671835905901</v>
      </c>
      <c r="K44" s="598"/>
      <c r="L44" s="598"/>
    </row>
    <row r="45" spans="1:14" ht="10.199999999999999" customHeight="1" x14ac:dyDescent="0.3">
      <c r="B45" s="1105" t="s">
        <v>811</v>
      </c>
      <c r="C45" s="1105"/>
      <c r="D45" s="1105"/>
      <c r="E45" s="1105"/>
      <c r="F45" s="1105"/>
      <c r="G45" s="1105"/>
      <c r="H45" s="1105"/>
      <c r="I45" s="1105"/>
    </row>
    <row r="46" spans="1:14" ht="10.199999999999999" customHeight="1" x14ac:dyDescent="0.3">
      <c r="B46" s="846" t="s">
        <v>521</v>
      </c>
      <c r="C46" s="846"/>
      <c r="D46" s="846"/>
      <c r="E46" s="846"/>
      <c r="F46" s="846"/>
      <c r="G46" s="846"/>
      <c r="H46" s="846"/>
      <c r="I46" s="846"/>
    </row>
    <row r="47" spans="1:14" x14ac:dyDescent="0.3">
      <c r="B47" s="618"/>
      <c r="C47" s="618"/>
      <c r="D47" s="618"/>
      <c r="E47" s="618"/>
      <c r="F47" s="618"/>
      <c r="G47" s="618"/>
      <c r="H47" s="618"/>
      <c r="I47" s="618"/>
    </row>
  </sheetData>
  <mergeCells count="27">
    <mergeCell ref="B33:D33"/>
    <mergeCell ref="B6:B8"/>
    <mergeCell ref="B10:B15"/>
    <mergeCell ref="B18:J18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B23:B26"/>
    <mergeCell ref="B28:B31"/>
    <mergeCell ref="B45:I45"/>
    <mergeCell ref="B46:I46"/>
    <mergeCell ref="B34:K34"/>
    <mergeCell ref="B37:B38"/>
    <mergeCell ref="C37:C38"/>
    <mergeCell ref="D37:D38"/>
    <mergeCell ref="E37:E38"/>
    <mergeCell ref="F37:F38"/>
    <mergeCell ref="G37:G38"/>
    <mergeCell ref="H37:H38"/>
    <mergeCell ref="I37:I38"/>
  </mergeCells>
  <pageMargins left="0.7" right="0.7" top="0.75" bottom="0.75" header="0.3" footer="0.3"/>
  <pageSetup paperSize="183" scale="1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9"/>
  <sheetViews>
    <sheetView zoomScaleNormal="100" workbookViewId="0">
      <selection sqref="A1:A1048576"/>
    </sheetView>
  </sheetViews>
  <sheetFormatPr baseColWidth="10" defaultColWidth="11.44140625" defaultRowHeight="10.199999999999999" x14ac:dyDescent="0.3"/>
  <cols>
    <col min="1" max="1" width="3.77734375" style="734" customWidth="1"/>
    <col min="2" max="2" width="52" style="734" customWidth="1"/>
    <col min="3" max="3" width="39.88671875" style="734" customWidth="1"/>
    <col min="4" max="4" width="20.6640625" style="734" customWidth="1"/>
    <col min="5" max="6" width="11.44140625" style="734"/>
    <col min="7" max="7" width="13.44140625" style="734" customWidth="1"/>
    <col min="8" max="8" width="11.44140625" style="734"/>
    <col min="9" max="9" width="13.44140625" style="734" customWidth="1"/>
    <col min="10" max="10" width="13.88671875" style="734" customWidth="1"/>
    <col min="11" max="16384" width="11.44140625" style="734"/>
  </cols>
  <sheetData>
    <row r="2" spans="1:12" ht="14.4" x14ac:dyDescent="0.3">
      <c r="B2" s="735" t="s">
        <v>934</v>
      </c>
    </row>
    <row r="3" spans="1:12" x14ac:dyDescent="0.3">
      <c r="B3" s="736"/>
    </row>
    <row r="4" spans="1:12" ht="13.8" x14ac:dyDescent="0.3">
      <c r="B4" s="737" t="s">
        <v>774</v>
      </c>
    </row>
    <row r="5" spans="1:12" ht="20.399999999999999" x14ac:dyDescent="0.3">
      <c r="A5" s="738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2" ht="15" customHeight="1" x14ac:dyDescent="0.3">
      <c r="B6" s="1119" t="s">
        <v>846</v>
      </c>
      <c r="C6" s="593" t="s">
        <v>734</v>
      </c>
      <c r="D6" s="649">
        <v>89031</v>
      </c>
      <c r="E6" s="649">
        <v>103820</v>
      </c>
      <c r="F6" s="649">
        <v>103432</v>
      </c>
      <c r="G6" s="649">
        <v>94246</v>
      </c>
      <c r="H6" s="650">
        <v>90200</v>
      </c>
      <c r="I6" s="739">
        <v>0.9877678854977715</v>
      </c>
      <c r="J6" s="740">
        <v>-4.2930203934384514E-2</v>
      </c>
      <c r="L6" s="598"/>
    </row>
    <row r="7" spans="1:12" x14ac:dyDescent="0.3">
      <c r="B7" s="1120"/>
      <c r="C7" s="593" t="s">
        <v>735</v>
      </c>
      <c r="D7" s="649">
        <v>1043</v>
      </c>
      <c r="E7" s="649">
        <v>893</v>
      </c>
      <c r="F7" s="649">
        <v>1112</v>
      </c>
      <c r="G7" s="649">
        <v>1302</v>
      </c>
      <c r="H7" s="650">
        <v>1072</v>
      </c>
      <c r="I7" s="739">
        <v>1.1739325645827173E-2</v>
      </c>
      <c r="J7" s="740">
        <v>-0.1766513056835638</v>
      </c>
      <c r="L7" s="598"/>
    </row>
    <row r="8" spans="1:12" x14ac:dyDescent="0.3">
      <c r="B8" s="1121"/>
      <c r="C8" s="593" t="s">
        <v>736</v>
      </c>
      <c r="D8" s="649">
        <v>28</v>
      </c>
      <c r="E8" s="649">
        <v>24</v>
      </c>
      <c r="F8" s="649">
        <v>49</v>
      </c>
      <c r="G8" s="649">
        <v>40</v>
      </c>
      <c r="H8" s="650">
        <v>45</v>
      </c>
      <c r="I8" s="739">
        <v>4.9278885640132721E-4</v>
      </c>
      <c r="J8" s="740">
        <v>0.125</v>
      </c>
      <c r="L8" s="598"/>
    </row>
    <row r="9" spans="1:12" x14ac:dyDescent="0.3">
      <c r="B9" s="611" t="s">
        <v>778</v>
      </c>
      <c r="C9" s="655"/>
      <c r="D9" s="653">
        <v>90102</v>
      </c>
      <c r="E9" s="653">
        <v>104737</v>
      </c>
      <c r="F9" s="653">
        <v>104593</v>
      </c>
      <c r="G9" s="653">
        <v>95588</v>
      </c>
      <c r="H9" s="653">
        <v>91317</v>
      </c>
      <c r="I9" s="741">
        <v>1</v>
      </c>
      <c r="J9" s="742">
        <v>-4.4681340754069598E-2</v>
      </c>
      <c r="L9" s="598"/>
    </row>
    <row r="10" spans="1:12" x14ac:dyDescent="0.3">
      <c r="B10" s="1119" t="s">
        <v>847</v>
      </c>
      <c r="C10" s="593" t="s">
        <v>748</v>
      </c>
      <c r="D10" s="649">
        <v>18269</v>
      </c>
      <c r="E10" s="649">
        <v>20225</v>
      </c>
      <c r="F10" s="649">
        <v>21707</v>
      </c>
      <c r="G10" s="649">
        <v>21388</v>
      </c>
      <c r="H10" s="650">
        <v>32458</v>
      </c>
      <c r="I10" s="739">
        <v>0.96046635497425581</v>
      </c>
      <c r="J10" s="740">
        <v>0.51757995137460266</v>
      </c>
      <c r="L10" s="598"/>
    </row>
    <row r="11" spans="1:12" x14ac:dyDescent="0.3">
      <c r="B11" s="1120"/>
      <c r="C11" s="593" t="s">
        <v>781</v>
      </c>
      <c r="D11" s="649">
        <v>498</v>
      </c>
      <c r="E11" s="649">
        <v>618</v>
      </c>
      <c r="F11" s="649">
        <v>673</v>
      </c>
      <c r="G11" s="649">
        <v>784</v>
      </c>
      <c r="H11" s="650">
        <v>893</v>
      </c>
      <c r="I11" s="739">
        <v>2.6424809137716755E-2</v>
      </c>
      <c r="J11" s="740">
        <v>0.13903061224489788</v>
      </c>
      <c r="L11" s="598"/>
    </row>
    <row r="12" spans="1:12" x14ac:dyDescent="0.3">
      <c r="B12" s="1120"/>
      <c r="C12" s="593" t="s">
        <v>780</v>
      </c>
      <c r="D12" s="649">
        <v>201</v>
      </c>
      <c r="E12" s="649">
        <v>219</v>
      </c>
      <c r="F12" s="649">
        <v>241</v>
      </c>
      <c r="G12" s="649">
        <v>312</v>
      </c>
      <c r="H12" s="650">
        <v>256</v>
      </c>
      <c r="I12" s="739">
        <v>7.5753092264899098E-3</v>
      </c>
      <c r="J12" s="740">
        <v>-0.17948717948717952</v>
      </c>
      <c r="L12" s="598"/>
    </row>
    <row r="13" spans="1:12" x14ac:dyDescent="0.3">
      <c r="B13" s="1120"/>
      <c r="C13" s="593" t="s">
        <v>750</v>
      </c>
      <c r="D13" s="649">
        <v>88</v>
      </c>
      <c r="E13" s="649">
        <v>108</v>
      </c>
      <c r="F13" s="649">
        <v>167</v>
      </c>
      <c r="G13" s="649">
        <v>141</v>
      </c>
      <c r="H13" s="650">
        <v>172</v>
      </c>
      <c r="I13" s="739">
        <v>5.0896608865479082E-3</v>
      </c>
      <c r="J13" s="740">
        <v>0.21985815602836878</v>
      </c>
      <c r="L13" s="598"/>
    </row>
    <row r="14" spans="1:12" x14ac:dyDescent="0.3">
      <c r="B14" s="1121"/>
      <c r="C14" s="593" t="s">
        <v>782</v>
      </c>
      <c r="D14" s="649">
        <v>0</v>
      </c>
      <c r="E14" s="649">
        <v>0</v>
      </c>
      <c r="F14" s="649">
        <v>0</v>
      </c>
      <c r="G14" s="649">
        <v>3</v>
      </c>
      <c r="H14" s="650">
        <v>15</v>
      </c>
      <c r="I14" s="739">
        <v>4.4386577498964315E-4</v>
      </c>
      <c r="J14" s="740">
        <v>4</v>
      </c>
      <c r="L14" s="598"/>
    </row>
    <row r="15" spans="1:12" x14ac:dyDescent="0.3">
      <c r="B15" s="611" t="s">
        <v>783</v>
      </c>
      <c r="C15" s="655"/>
      <c r="D15" s="653">
        <v>19056</v>
      </c>
      <c r="E15" s="653">
        <v>21170</v>
      </c>
      <c r="F15" s="653">
        <v>22788</v>
      </c>
      <c r="G15" s="653">
        <v>22628</v>
      </c>
      <c r="H15" s="653">
        <v>33794</v>
      </c>
      <c r="I15" s="741">
        <v>1</v>
      </c>
      <c r="J15" s="742">
        <v>0.49345943079370702</v>
      </c>
      <c r="L15" s="598"/>
    </row>
    <row r="16" spans="1:12" x14ac:dyDescent="0.3">
      <c r="B16" s="656" t="s">
        <v>935</v>
      </c>
      <c r="C16" s="657"/>
      <c r="D16" s="658">
        <v>109158</v>
      </c>
      <c r="E16" s="658">
        <v>125907</v>
      </c>
      <c r="F16" s="658">
        <v>127381</v>
      </c>
      <c r="G16" s="658">
        <v>118216</v>
      </c>
      <c r="H16" s="658">
        <v>125111</v>
      </c>
      <c r="I16" s="743"/>
      <c r="J16" s="744">
        <v>5.8325438180956812E-2</v>
      </c>
    </row>
    <row r="17" spans="1:13" ht="15" customHeight="1" x14ac:dyDescent="0.3">
      <c r="B17" s="1105" t="s">
        <v>785</v>
      </c>
      <c r="C17" s="1105"/>
      <c r="D17" s="1105"/>
      <c r="E17" s="1105"/>
      <c r="F17" s="1105"/>
      <c r="G17" s="1105"/>
      <c r="H17" s="1105"/>
      <c r="I17" s="1105"/>
      <c r="J17" s="1105"/>
    </row>
    <row r="18" spans="1:13" ht="15" customHeight="1" x14ac:dyDescent="0.3">
      <c r="B18" s="745"/>
      <c r="C18" s="745"/>
      <c r="D18" s="745"/>
      <c r="E18" s="745"/>
      <c r="F18" s="745"/>
      <c r="G18" s="745"/>
      <c r="H18" s="745"/>
      <c r="I18" s="745"/>
      <c r="J18" s="745"/>
    </row>
    <row r="19" spans="1:13" ht="13.8" x14ac:dyDescent="0.3">
      <c r="B19" s="737" t="s">
        <v>786</v>
      </c>
    </row>
    <row r="20" spans="1:13" ht="11.25" customHeight="1" x14ac:dyDescent="0.3">
      <c r="A20" s="738"/>
      <c r="B20" s="1112" t="s">
        <v>787</v>
      </c>
      <c r="C20" s="1112" t="s">
        <v>788</v>
      </c>
      <c r="D20" s="1112" t="s">
        <v>789</v>
      </c>
      <c r="E20" s="1113">
        <v>2017</v>
      </c>
      <c r="F20" s="1115">
        <v>2018</v>
      </c>
      <c r="G20" s="1115">
        <v>2019</v>
      </c>
      <c r="H20" s="1115">
        <v>2020</v>
      </c>
      <c r="I20" s="1115">
        <v>2021</v>
      </c>
      <c r="J20" s="1117" t="s">
        <v>14</v>
      </c>
      <c r="K20" s="1115" t="s">
        <v>15</v>
      </c>
    </row>
    <row r="21" spans="1:13" x14ac:dyDescent="0.3">
      <c r="B21" s="1112"/>
      <c r="C21" s="1112"/>
      <c r="D21" s="1112"/>
      <c r="E21" s="1114"/>
      <c r="F21" s="1116"/>
      <c r="G21" s="1116"/>
      <c r="H21" s="1116"/>
      <c r="I21" s="1116"/>
      <c r="J21" s="1118"/>
      <c r="K21" s="1116"/>
    </row>
    <row r="22" spans="1:13" ht="30.6" x14ac:dyDescent="0.3">
      <c r="B22" s="1119" t="s">
        <v>790</v>
      </c>
      <c r="C22" s="605" t="s">
        <v>38</v>
      </c>
      <c r="D22" s="593" t="s">
        <v>936</v>
      </c>
      <c r="E22" s="706">
        <v>1154.8054618300002</v>
      </c>
      <c r="F22" s="706">
        <v>1630.7636417399985</v>
      </c>
      <c r="G22" s="706">
        <v>1113.0674491399996</v>
      </c>
      <c r="H22" s="706">
        <v>862.60588351000047</v>
      </c>
      <c r="I22" s="724">
        <v>1044.17922208</v>
      </c>
      <c r="J22" s="756">
        <v>0.10227458203430796</v>
      </c>
      <c r="K22" s="756">
        <v>0.21049397186020302</v>
      </c>
      <c r="L22" s="598"/>
      <c r="M22" s="598"/>
    </row>
    <row r="23" spans="1:13" ht="40.799999999999997" x14ac:dyDescent="0.3">
      <c r="B23" s="1120"/>
      <c r="C23" s="605" t="s">
        <v>34</v>
      </c>
      <c r="D23" s="593" t="s">
        <v>937</v>
      </c>
      <c r="E23" s="706">
        <v>1250.6942464400004</v>
      </c>
      <c r="F23" s="706">
        <v>1594.2865077999998</v>
      </c>
      <c r="G23" s="706">
        <v>1254.56374577</v>
      </c>
      <c r="H23" s="706">
        <v>940.81088962000001</v>
      </c>
      <c r="I23" s="724">
        <v>956.08599597000023</v>
      </c>
      <c r="J23" s="756">
        <v>9.3646084464219612E-2</v>
      </c>
      <c r="K23" s="756">
        <v>1.6236107084357743E-2</v>
      </c>
      <c r="L23" s="598"/>
      <c r="M23" s="598"/>
    </row>
    <row r="24" spans="1:13" ht="40.799999999999997" x14ac:dyDescent="0.3">
      <c r="B24" s="1120"/>
      <c r="C24" s="605" t="s">
        <v>938</v>
      </c>
      <c r="D24" s="593" t="s">
        <v>939</v>
      </c>
      <c r="E24" s="706">
        <v>551.10827577000055</v>
      </c>
      <c r="F24" s="706">
        <v>571.33860279999999</v>
      </c>
      <c r="G24" s="706">
        <v>506.50692588999982</v>
      </c>
      <c r="H24" s="706">
        <v>516.09919076000006</v>
      </c>
      <c r="I24" s="724">
        <v>649.15160068</v>
      </c>
      <c r="J24" s="756">
        <v>6.3582675495301486E-2</v>
      </c>
      <c r="K24" s="756">
        <v>0.25780394990363953</v>
      </c>
      <c r="L24" s="598"/>
      <c r="M24" s="598"/>
    </row>
    <row r="25" spans="1:13" x14ac:dyDescent="0.3">
      <c r="B25" s="1121"/>
      <c r="C25" s="609" t="s">
        <v>68</v>
      </c>
      <c r="D25" s="610"/>
      <c r="E25" s="706">
        <v>6530.0119392400038</v>
      </c>
      <c r="F25" s="706">
        <v>7777.5694972700103</v>
      </c>
      <c r="G25" s="706">
        <v>7204.4648887500061</v>
      </c>
      <c r="H25" s="706">
        <v>6866.9807864800005</v>
      </c>
      <c r="I25" s="724">
        <v>7560.1504198799876</v>
      </c>
      <c r="J25" s="756">
        <v>0.74049665800617104</v>
      </c>
      <c r="K25" s="756">
        <v>0.10094241631849732</v>
      </c>
      <c r="L25" s="598"/>
      <c r="M25" s="598"/>
    </row>
    <row r="26" spans="1:13" x14ac:dyDescent="0.3">
      <c r="B26" s="611"/>
      <c r="C26" s="612"/>
      <c r="D26" s="655" t="s">
        <v>26</v>
      </c>
      <c r="E26" s="708">
        <v>9486.6199232800045</v>
      </c>
      <c r="F26" s="708">
        <v>11573.958249610008</v>
      </c>
      <c r="G26" s="708">
        <v>10078.603009550006</v>
      </c>
      <c r="H26" s="708">
        <v>9186.4967503700009</v>
      </c>
      <c r="I26" s="708">
        <v>10209.567238609987</v>
      </c>
      <c r="J26" s="757">
        <v>1</v>
      </c>
      <c r="K26" s="757">
        <v>0.11136677190886513</v>
      </c>
      <c r="L26" s="598"/>
      <c r="M26" s="598"/>
    </row>
    <row r="27" spans="1:13" ht="30.6" x14ac:dyDescent="0.3">
      <c r="B27" s="1119" t="s">
        <v>795</v>
      </c>
      <c r="C27" s="605" t="s">
        <v>362</v>
      </c>
      <c r="D27" s="593" t="s">
        <v>940</v>
      </c>
      <c r="E27" s="706">
        <v>1923.9442921099999</v>
      </c>
      <c r="F27" s="706">
        <v>2604.4700926999999</v>
      </c>
      <c r="G27" s="706">
        <v>2111.8943470300005</v>
      </c>
      <c r="H27" s="706">
        <v>1408.1687605999996</v>
      </c>
      <c r="I27" s="724">
        <v>3171.6417740000002</v>
      </c>
      <c r="J27" s="756">
        <v>0.31713912894828217</v>
      </c>
      <c r="K27" s="756">
        <v>1.2523165282040565</v>
      </c>
      <c r="L27" s="598"/>
      <c r="M27" s="598"/>
    </row>
    <row r="28" spans="1:13" ht="30.6" x14ac:dyDescent="0.3">
      <c r="B28" s="1120"/>
      <c r="C28" s="605" t="s">
        <v>378</v>
      </c>
      <c r="D28" s="593" t="s">
        <v>941</v>
      </c>
      <c r="E28" s="706">
        <v>340.81699453000004</v>
      </c>
      <c r="F28" s="706">
        <v>347.45693272000005</v>
      </c>
      <c r="G28" s="706">
        <v>997.79257886000016</v>
      </c>
      <c r="H28" s="706">
        <v>514.73201043000006</v>
      </c>
      <c r="I28" s="724">
        <v>986.41029967000009</v>
      </c>
      <c r="J28" s="756">
        <v>9.8633239663893327E-2</v>
      </c>
      <c r="K28" s="756">
        <v>0.91635701623834587</v>
      </c>
      <c r="L28" s="598"/>
      <c r="M28" s="598"/>
    </row>
    <row r="29" spans="1:13" ht="20.399999999999999" x14ac:dyDescent="0.3">
      <c r="B29" s="1120"/>
      <c r="C29" s="605" t="s">
        <v>360</v>
      </c>
      <c r="D29" s="593" t="s">
        <v>866</v>
      </c>
      <c r="E29" s="706">
        <v>429.20120750000007</v>
      </c>
      <c r="F29" s="706">
        <v>635.61625066000011</v>
      </c>
      <c r="G29" s="706">
        <v>622.85441722000007</v>
      </c>
      <c r="H29" s="706">
        <v>547.83100750000017</v>
      </c>
      <c r="I29" s="724">
        <v>497.17566997</v>
      </c>
      <c r="J29" s="756">
        <v>4.9713640487749615E-2</v>
      </c>
      <c r="K29" s="756">
        <v>-9.2465261798822418E-2</v>
      </c>
      <c r="L29" s="598"/>
      <c r="M29" s="598"/>
    </row>
    <row r="30" spans="1:13" x14ac:dyDescent="0.3">
      <c r="B30" s="1121"/>
      <c r="C30" s="609" t="s">
        <v>68</v>
      </c>
      <c r="D30" s="610"/>
      <c r="E30" s="706">
        <v>2505.5920742899966</v>
      </c>
      <c r="F30" s="706">
        <v>3154.4477294499934</v>
      </c>
      <c r="G30" s="706">
        <v>2923.0801458200026</v>
      </c>
      <c r="H30" s="706">
        <v>3239.0445202600026</v>
      </c>
      <c r="I30" s="724">
        <v>5345.5620816900027</v>
      </c>
      <c r="J30" s="756">
        <v>0.5345139909000749</v>
      </c>
      <c r="K30" s="756">
        <v>0.65035153059918649</v>
      </c>
      <c r="L30" s="598"/>
      <c r="M30" s="598"/>
    </row>
    <row r="31" spans="1:13" x14ac:dyDescent="0.3">
      <c r="B31" s="611"/>
      <c r="C31" s="612"/>
      <c r="D31" s="655" t="s">
        <v>381</v>
      </c>
      <c r="E31" s="708">
        <v>5199.5545684299968</v>
      </c>
      <c r="F31" s="708">
        <v>6741.9910055299933</v>
      </c>
      <c r="G31" s="708">
        <v>6655.6214889300027</v>
      </c>
      <c r="H31" s="708">
        <v>5709.7762987900023</v>
      </c>
      <c r="I31" s="708">
        <v>10000.789825330003</v>
      </c>
      <c r="J31" s="757">
        <v>1</v>
      </c>
      <c r="K31" s="757">
        <v>0.75152042777040817</v>
      </c>
      <c r="L31" s="598"/>
      <c r="M31" s="598"/>
    </row>
    <row r="32" spans="1:13" x14ac:dyDescent="0.3">
      <c r="B32" s="1127" t="s">
        <v>942</v>
      </c>
      <c r="C32" s="1136"/>
      <c r="D32" s="1128"/>
      <c r="E32" s="710">
        <v>14686.17449171</v>
      </c>
      <c r="F32" s="710">
        <v>18315.94925514</v>
      </c>
      <c r="G32" s="710">
        <v>16734.224498480009</v>
      </c>
      <c r="H32" s="710">
        <v>14896.273049160003</v>
      </c>
      <c r="I32" s="710">
        <v>20210.357063939991</v>
      </c>
      <c r="J32" s="758"/>
      <c r="K32" s="759">
        <v>0.35673916537664763</v>
      </c>
      <c r="M32" s="598"/>
    </row>
    <row r="33" spans="1:12" ht="11.25" customHeight="1" x14ac:dyDescent="0.3">
      <c r="B33" s="1105" t="s">
        <v>19</v>
      </c>
      <c r="C33" s="1105"/>
      <c r="D33" s="1105"/>
      <c r="E33" s="1105"/>
      <c r="F33" s="1105"/>
      <c r="G33" s="1105"/>
      <c r="H33" s="1105"/>
      <c r="I33" s="1105"/>
      <c r="J33" s="1105"/>
      <c r="K33" s="1105"/>
    </row>
    <row r="35" spans="1:12" ht="13.8" x14ac:dyDescent="0.3">
      <c r="B35" s="737" t="s">
        <v>803</v>
      </c>
    </row>
    <row r="36" spans="1:12" ht="15" customHeight="1" x14ac:dyDescent="0.3">
      <c r="A36" s="738"/>
      <c r="B36" s="1112" t="s">
        <v>804</v>
      </c>
      <c r="C36" s="1113">
        <v>2017</v>
      </c>
      <c r="D36" s="1115">
        <v>2018</v>
      </c>
      <c r="E36" s="1115">
        <v>2019</v>
      </c>
      <c r="F36" s="1115">
        <v>2020</v>
      </c>
      <c r="G36" s="1115">
        <v>2021</v>
      </c>
      <c r="H36" s="1117" t="s">
        <v>14</v>
      </c>
      <c r="I36" s="1115" t="s">
        <v>15</v>
      </c>
    </row>
    <row r="37" spans="1:12" x14ac:dyDescent="0.3">
      <c r="B37" s="1112"/>
      <c r="C37" s="1114"/>
      <c r="D37" s="1116"/>
      <c r="E37" s="1116"/>
      <c r="F37" s="1116"/>
      <c r="G37" s="1116"/>
      <c r="H37" s="1118"/>
      <c r="I37" s="1116"/>
    </row>
    <row r="38" spans="1:12" x14ac:dyDescent="0.3">
      <c r="B38" s="620" t="s">
        <v>805</v>
      </c>
      <c r="C38" s="668">
        <v>8.4888639799999961</v>
      </c>
      <c r="D38" s="668">
        <v>14.863546499999993</v>
      </c>
      <c r="E38" s="668">
        <v>7.8809805099999721</v>
      </c>
      <c r="F38" s="668">
        <v>8.1704383999999948</v>
      </c>
      <c r="G38" s="669">
        <v>22.132082069999903</v>
      </c>
      <c r="H38" s="670">
        <v>1.115059973995644E-2</v>
      </c>
      <c r="I38" s="623">
        <v>1.70879982033766</v>
      </c>
      <c r="K38" s="598"/>
      <c r="L38" s="598"/>
    </row>
    <row r="39" spans="1:12" x14ac:dyDescent="0.3">
      <c r="B39" s="620" t="s">
        <v>806</v>
      </c>
      <c r="C39" s="668">
        <v>986.76629146000175</v>
      </c>
      <c r="D39" s="668">
        <v>1250.1029754500062</v>
      </c>
      <c r="E39" s="668">
        <v>1240.3697860100042</v>
      </c>
      <c r="F39" s="668">
        <v>1016.6193494300027</v>
      </c>
      <c r="G39" s="669">
        <v>1849.0071767499985</v>
      </c>
      <c r="H39" s="670">
        <v>0.93156797806173219</v>
      </c>
      <c r="I39" s="623">
        <v>0.81878023252921395</v>
      </c>
      <c r="K39" s="598"/>
      <c r="L39" s="598"/>
    </row>
    <row r="40" spans="1:12" x14ac:dyDescent="0.3">
      <c r="B40" s="620" t="s">
        <v>807</v>
      </c>
      <c r="C40" s="668">
        <v>177.14825059999995</v>
      </c>
      <c r="D40" s="668">
        <v>201.41366523999997</v>
      </c>
      <c r="E40" s="668">
        <v>159.43758759000002</v>
      </c>
      <c r="F40" s="668">
        <v>279.09601107000003</v>
      </c>
      <c r="G40" s="669">
        <v>109.68018174000001</v>
      </c>
      <c r="H40" s="670">
        <v>5.5259139294725403E-2</v>
      </c>
      <c r="I40" s="623">
        <v>-0.60701630482102753</v>
      </c>
      <c r="K40" s="598"/>
      <c r="L40" s="598"/>
    </row>
    <row r="41" spans="1:12" x14ac:dyDescent="0.3">
      <c r="B41" s="620" t="s">
        <v>808</v>
      </c>
      <c r="C41" s="668">
        <v>0</v>
      </c>
      <c r="D41" s="668">
        <v>0</v>
      </c>
      <c r="E41" s="668">
        <v>0</v>
      </c>
      <c r="F41" s="668">
        <v>0</v>
      </c>
      <c r="G41" s="669">
        <v>0</v>
      </c>
      <c r="H41" s="670">
        <v>0</v>
      </c>
      <c r="I41" s="623" t="s">
        <v>56</v>
      </c>
      <c r="K41" s="598"/>
      <c r="L41" s="598"/>
    </row>
    <row r="42" spans="1:12" x14ac:dyDescent="0.3">
      <c r="B42" s="620" t="s">
        <v>809</v>
      </c>
      <c r="C42" s="668">
        <v>3.8085465200000006</v>
      </c>
      <c r="D42" s="668">
        <v>1.9790883499999996</v>
      </c>
      <c r="E42" s="668">
        <v>1.3054073599999998</v>
      </c>
      <c r="F42" s="668">
        <v>1.52883901</v>
      </c>
      <c r="G42" s="669">
        <v>4.0138945199999982</v>
      </c>
      <c r="H42" s="670">
        <v>2.0222829035860682E-3</v>
      </c>
      <c r="I42" s="623">
        <v>1.6254527087191466</v>
      </c>
      <c r="K42" s="598"/>
      <c r="L42" s="598"/>
    </row>
    <row r="43" spans="1:12" x14ac:dyDescent="0.3">
      <c r="B43" s="624" t="s">
        <v>943</v>
      </c>
      <c r="C43" s="671">
        <v>1176.2119525600017</v>
      </c>
      <c r="D43" s="671">
        <v>1468.3592755400061</v>
      </c>
      <c r="E43" s="671">
        <v>1408.9937614700041</v>
      </c>
      <c r="F43" s="671">
        <v>1305.4146379100027</v>
      </c>
      <c r="G43" s="671">
        <v>1984.8333350799983</v>
      </c>
      <c r="H43" s="672">
        <v>1</v>
      </c>
      <c r="I43" s="626">
        <v>0.52046198766221874</v>
      </c>
      <c r="K43" s="598"/>
      <c r="L43" s="598"/>
    </row>
    <row r="44" spans="1:12" ht="15" customHeight="1" x14ac:dyDescent="0.3">
      <c r="B44" s="1105" t="s">
        <v>811</v>
      </c>
      <c r="C44" s="1105"/>
      <c r="D44" s="1105"/>
      <c r="E44" s="1105"/>
      <c r="F44" s="1105"/>
      <c r="G44" s="1105"/>
      <c r="H44" s="1105"/>
      <c r="I44" s="1105"/>
    </row>
    <row r="45" spans="1:12" x14ac:dyDescent="0.3">
      <c r="B45" s="846" t="s">
        <v>521</v>
      </c>
      <c r="C45" s="846"/>
      <c r="D45" s="846"/>
      <c r="E45" s="846"/>
      <c r="F45" s="846"/>
      <c r="G45" s="846"/>
      <c r="H45" s="846"/>
      <c r="I45" s="846"/>
    </row>
    <row r="46" spans="1:12" x14ac:dyDescent="0.3">
      <c r="B46" s="618"/>
      <c r="C46" s="618"/>
      <c r="D46" s="618"/>
      <c r="E46" s="618"/>
      <c r="F46" s="618"/>
      <c r="G46" s="618"/>
      <c r="H46" s="618"/>
      <c r="I46" s="618"/>
    </row>
    <row r="47" spans="1:12" ht="15.6" customHeight="1" x14ac:dyDescent="0.3">
      <c r="B47" s="721" t="s">
        <v>840</v>
      </c>
      <c r="C47" s="618"/>
      <c r="D47" s="618"/>
      <c r="E47" s="618"/>
      <c r="F47" s="618"/>
      <c r="G47" s="618"/>
      <c r="H47" s="618"/>
      <c r="I47" s="618"/>
    </row>
    <row r="48" spans="1:12" x14ac:dyDescent="0.3">
      <c r="B48" s="1139" t="s">
        <v>776</v>
      </c>
      <c r="C48" s="1095" t="s">
        <v>660</v>
      </c>
      <c r="D48" s="1097">
        <v>2020</v>
      </c>
      <c r="E48" s="1098"/>
      <c r="F48" s="1098"/>
      <c r="G48" s="1099"/>
      <c r="H48" s="1097">
        <v>2021</v>
      </c>
      <c r="I48" s="1098"/>
      <c r="J48" s="1098"/>
      <c r="K48" s="1099"/>
    </row>
    <row r="49" spans="2:11" ht="12" x14ac:dyDescent="0.3">
      <c r="B49" s="1140"/>
      <c r="C49" s="1096"/>
      <c r="D49" s="628" t="s">
        <v>813</v>
      </c>
      <c r="E49" s="628" t="s">
        <v>814</v>
      </c>
      <c r="F49" s="628" t="s">
        <v>715</v>
      </c>
      <c r="G49" s="628" t="s">
        <v>716</v>
      </c>
      <c r="H49" s="628" t="s">
        <v>813</v>
      </c>
      <c r="I49" s="628" t="s">
        <v>814</v>
      </c>
      <c r="J49" s="628" t="s">
        <v>715</v>
      </c>
      <c r="K49" s="628" t="s">
        <v>716</v>
      </c>
    </row>
    <row r="50" spans="2:11" x14ac:dyDescent="0.3">
      <c r="B50" s="1102" t="s">
        <v>614</v>
      </c>
      <c r="C50" s="713" t="s">
        <v>675</v>
      </c>
      <c r="D50" s="630">
        <v>563</v>
      </c>
      <c r="E50" s="630">
        <v>4</v>
      </c>
      <c r="F50" s="630">
        <v>0</v>
      </c>
      <c r="G50" s="630">
        <v>0</v>
      </c>
      <c r="H50" s="631">
        <v>0</v>
      </c>
      <c r="I50" s="631">
        <v>0</v>
      </c>
      <c r="J50" s="631">
        <v>0</v>
      </c>
      <c r="K50" s="631">
        <v>0</v>
      </c>
    </row>
    <row r="51" spans="2:11" x14ac:dyDescent="0.3">
      <c r="B51" s="1102"/>
      <c r="C51" s="713" t="s">
        <v>469</v>
      </c>
      <c r="D51" s="630">
        <v>4351</v>
      </c>
      <c r="E51" s="630">
        <v>41</v>
      </c>
      <c r="F51" s="630">
        <v>96</v>
      </c>
      <c r="G51" s="630">
        <v>2061</v>
      </c>
      <c r="H51" s="631">
        <v>7</v>
      </c>
      <c r="I51" s="631">
        <v>0</v>
      </c>
      <c r="J51" s="631">
        <v>74</v>
      </c>
      <c r="K51" s="631">
        <v>1119</v>
      </c>
    </row>
    <row r="52" spans="2:11" x14ac:dyDescent="0.3">
      <c r="B52" s="1102"/>
      <c r="C52" s="713" t="s">
        <v>676</v>
      </c>
      <c r="D52" s="630">
        <v>511</v>
      </c>
      <c r="E52" s="630">
        <v>6</v>
      </c>
      <c r="F52" s="630">
        <v>0</v>
      </c>
      <c r="G52" s="630">
        <v>0</v>
      </c>
      <c r="H52" s="631">
        <v>0</v>
      </c>
      <c r="I52" s="631">
        <v>0</v>
      </c>
      <c r="J52" s="631">
        <v>0</v>
      </c>
      <c r="K52" s="631">
        <v>0</v>
      </c>
    </row>
    <row r="53" spans="2:11" x14ac:dyDescent="0.3">
      <c r="B53" s="1102"/>
      <c r="C53" s="713" t="s">
        <v>678</v>
      </c>
      <c r="D53" s="630">
        <v>6629</v>
      </c>
      <c r="E53" s="630">
        <v>8</v>
      </c>
      <c r="F53" s="630">
        <v>0</v>
      </c>
      <c r="G53" s="630">
        <v>0</v>
      </c>
      <c r="H53" s="631">
        <v>0</v>
      </c>
      <c r="I53" s="631">
        <v>0</v>
      </c>
      <c r="J53" s="631">
        <v>0</v>
      </c>
      <c r="K53" s="631">
        <v>0</v>
      </c>
    </row>
    <row r="54" spans="2:11" x14ac:dyDescent="0.3">
      <c r="B54" s="1102"/>
      <c r="C54" s="713" t="s">
        <v>250</v>
      </c>
      <c r="D54" s="630">
        <v>10791</v>
      </c>
      <c r="E54" s="630">
        <v>300</v>
      </c>
      <c r="F54" s="630">
        <v>15165</v>
      </c>
      <c r="G54" s="630">
        <v>364576</v>
      </c>
      <c r="H54" s="631">
        <v>17</v>
      </c>
      <c r="I54" s="631">
        <v>0</v>
      </c>
      <c r="J54" s="631">
        <v>16882</v>
      </c>
      <c r="K54" s="631">
        <v>418483</v>
      </c>
    </row>
    <row r="55" spans="2:11" x14ac:dyDescent="0.3">
      <c r="B55" s="1102"/>
      <c r="C55" s="713" t="s">
        <v>473</v>
      </c>
      <c r="D55" s="630">
        <v>16822</v>
      </c>
      <c r="E55" s="630">
        <v>326</v>
      </c>
      <c r="F55" s="630">
        <v>0</v>
      </c>
      <c r="G55" s="630">
        <v>0</v>
      </c>
      <c r="H55" s="631">
        <v>0</v>
      </c>
      <c r="I55" s="631">
        <v>0</v>
      </c>
      <c r="J55" s="631">
        <v>0</v>
      </c>
      <c r="K55" s="631">
        <v>0</v>
      </c>
    </row>
    <row r="56" spans="2:11" x14ac:dyDescent="0.3">
      <c r="B56" s="1103" t="s">
        <v>815</v>
      </c>
      <c r="C56" s="1103"/>
      <c r="D56" s="760">
        <v>39667</v>
      </c>
      <c r="E56" s="760">
        <v>685</v>
      </c>
      <c r="F56" s="760">
        <v>15261</v>
      </c>
      <c r="G56" s="760">
        <v>366637</v>
      </c>
      <c r="H56" s="760">
        <v>24</v>
      </c>
      <c r="I56" s="760">
        <v>0</v>
      </c>
      <c r="J56" s="760">
        <v>16956</v>
      </c>
      <c r="K56" s="760">
        <v>419602</v>
      </c>
    </row>
    <row r="57" spans="2:11" x14ac:dyDescent="0.3">
      <c r="B57" s="1130" t="s">
        <v>618</v>
      </c>
      <c r="C57" s="713" t="s">
        <v>675</v>
      </c>
      <c r="D57" s="630">
        <v>612</v>
      </c>
      <c r="E57" s="630">
        <v>1</v>
      </c>
      <c r="F57" s="630">
        <v>0</v>
      </c>
      <c r="G57" s="630">
        <v>0</v>
      </c>
      <c r="H57" s="631">
        <v>0</v>
      </c>
      <c r="I57" s="631">
        <v>0</v>
      </c>
      <c r="J57" s="631">
        <v>0</v>
      </c>
      <c r="K57" s="631">
        <v>0</v>
      </c>
    </row>
    <row r="58" spans="2:11" x14ac:dyDescent="0.3">
      <c r="B58" s="1137"/>
      <c r="C58" s="713" t="s">
        <v>469</v>
      </c>
      <c r="D58" s="630">
        <v>4634</v>
      </c>
      <c r="E58" s="630">
        <v>46</v>
      </c>
      <c r="F58" s="630">
        <v>357</v>
      </c>
      <c r="G58" s="630">
        <v>0</v>
      </c>
      <c r="H58" s="631">
        <v>1</v>
      </c>
      <c r="I58" s="631">
        <v>0</v>
      </c>
      <c r="J58" s="631">
        <v>972</v>
      </c>
      <c r="K58" s="631">
        <v>0</v>
      </c>
    </row>
    <row r="59" spans="2:11" x14ac:dyDescent="0.3">
      <c r="B59" s="1137"/>
      <c r="C59" s="713" t="s">
        <v>676</v>
      </c>
      <c r="D59" s="630">
        <v>653</v>
      </c>
      <c r="E59" s="630">
        <v>4</v>
      </c>
      <c r="F59" s="630">
        <v>0</v>
      </c>
      <c r="G59" s="630">
        <v>0</v>
      </c>
      <c r="H59" s="631">
        <v>0</v>
      </c>
      <c r="I59" s="631">
        <v>0</v>
      </c>
      <c r="J59" s="631">
        <v>2</v>
      </c>
      <c r="K59" s="631">
        <v>4</v>
      </c>
    </row>
    <row r="60" spans="2:11" x14ac:dyDescent="0.3">
      <c r="B60" s="1137"/>
      <c r="C60" s="713" t="s">
        <v>678</v>
      </c>
      <c r="D60" s="630">
        <v>6665</v>
      </c>
      <c r="E60" s="630">
        <v>11</v>
      </c>
      <c r="F60" s="630">
        <v>0</v>
      </c>
      <c r="G60" s="630">
        <v>0</v>
      </c>
      <c r="H60" s="631">
        <v>0</v>
      </c>
      <c r="I60" s="631">
        <v>0</v>
      </c>
      <c r="J60" s="631">
        <v>1</v>
      </c>
      <c r="K60" s="631">
        <v>0</v>
      </c>
    </row>
    <row r="61" spans="2:11" x14ac:dyDescent="0.3">
      <c r="B61" s="1137"/>
      <c r="C61" s="713" t="s">
        <v>250</v>
      </c>
      <c r="D61" s="630">
        <v>11316</v>
      </c>
      <c r="E61" s="630">
        <v>306</v>
      </c>
      <c r="F61" s="630">
        <v>15879</v>
      </c>
      <c r="G61" s="630">
        <v>125910</v>
      </c>
      <c r="H61" s="631">
        <v>63</v>
      </c>
      <c r="I61" s="631">
        <v>0</v>
      </c>
      <c r="J61" s="631">
        <v>17387</v>
      </c>
      <c r="K61" s="631">
        <v>122974</v>
      </c>
    </row>
    <row r="62" spans="2:11" x14ac:dyDescent="0.3">
      <c r="B62" s="1137"/>
      <c r="C62" s="713" t="s">
        <v>473</v>
      </c>
      <c r="D62" s="630">
        <v>17406</v>
      </c>
      <c r="E62" s="630">
        <v>317</v>
      </c>
      <c r="F62" s="630">
        <v>0</v>
      </c>
      <c r="G62" s="630">
        <v>0</v>
      </c>
      <c r="H62" s="631">
        <v>0</v>
      </c>
      <c r="I62" s="631">
        <v>0</v>
      </c>
      <c r="J62" s="631">
        <v>0</v>
      </c>
      <c r="K62" s="631">
        <v>0</v>
      </c>
    </row>
    <row r="63" spans="2:11" x14ac:dyDescent="0.3">
      <c r="B63" s="1131"/>
      <c r="C63" s="713" t="s">
        <v>726</v>
      </c>
      <c r="D63" s="630">
        <v>0</v>
      </c>
      <c r="E63" s="630">
        <v>0</v>
      </c>
      <c r="F63" s="630">
        <v>0</v>
      </c>
      <c r="G63" s="630">
        <v>0</v>
      </c>
      <c r="H63" s="631">
        <v>0</v>
      </c>
      <c r="I63" s="631">
        <v>0</v>
      </c>
      <c r="J63" s="631">
        <v>2</v>
      </c>
      <c r="K63" s="631">
        <v>38</v>
      </c>
    </row>
    <row r="64" spans="2:11" x14ac:dyDescent="0.3">
      <c r="B64" s="1103" t="s">
        <v>816</v>
      </c>
      <c r="C64" s="1103"/>
      <c r="D64" s="760">
        <v>41286</v>
      </c>
      <c r="E64" s="760">
        <v>685</v>
      </c>
      <c r="F64" s="760">
        <v>16236</v>
      </c>
      <c r="G64" s="760">
        <v>125910</v>
      </c>
      <c r="H64" s="760">
        <v>64</v>
      </c>
      <c r="I64" s="760">
        <v>0</v>
      </c>
      <c r="J64" s="760">
        <v>18364</v>
      </c>
      <c r="K64" s="760">
        <v>123016</v>
      </c>
    </row>
    <row r="65" spans="2:12" x14ac:dyDescent="0.3">
      <c r="B65" s="1097" t="s">
        <v>944</v>
      </c>
      <c r="C65" s="1099"/>
      <c r="D65" s="751">
        <v>80953</v>
      </c>
      <c r="E65" s="751">
        <v>1370</v>
      </c>
      <c r="F65" s="751">
        <v>31497</v>
      </c>
      <c r="G65" s="751">
        <v>492547</v>
      </c>
      <c r="H65" s="751">
        <v>88</v>
      </c>
      <c r="I65" s="751">
        <v>0</v>
      </c>
      <c r="J65" s="751">
        <v>35320</v>
      </c>
      <c r="K65" s="751">
        <v>542618</v>
      </c>
    </row>
    <row r="66" spans="2:12" ht="11.25" customHeight="1" x14ac:dyDescent="0.3">
      <c r="B66" s="1104" t="s">
        <v>842</v>
      </c>
      <c r="C66" s="1104"/>
      <c r="D66" s="1104"/>
      <c r="E66" s="1104"/>
      <c r="F66" s="1104"/>
      <c r="G66" s="1104"/>
      <c r="H66" s="1104"/>
      <c r="I66" s="1104"/>
      <c r="J66" s="1104"/>
      <c r="K66" s="1104"/>
      <c r="L66" s="680"/>
    </row>
    <row r="67" spans="2:12" x14ac:dyDescent="0.3">
      <c r="B67" s="1093" t="s">
        <v>657</v>
      </c>
      <c r="C67" s="1093"/>
      <c r="D67" s="1093"/>
      <c r="E67" s="1093"/>
      <c r="F67" s="1093"/>
      <c r="G67" s="1093"/>
      <c r="H67" s="1093"/>
      <c r="I67" s="1093"/>
      <c r="J67" s="1093"/>
      <c r="K67" s="1093"/>
      <c r="L67" s="682"/>
    </row>
    <row r="68" spans="2:12" x14ac:dyDescent="0.3">
      <c r="B68" s="1093" t="s">
        <v>658</v>
      </c>
      <c r="C68" s="1093"/>
      <c r="D68" s="1093"/>
      <c r="E68" s="1093"/>
      <c r="F68" s="1093"/>
      <c r="G68" s="1093"/>
      <c r="H68" s="1093"/>
      <c r="I68" s="1093"/>
      <c r="J68" s="1093"/>
      <c r="K68" s="1093"/>
    </row>
    <row r="69" spans="2:12" x14ac:dyDescent="0.3">
      <c r="B69" s="1094" t="s">
        <v>945</v>
      </c>
      <c r="C69" s="1094"/>
      <c r="D69" s="1094"/>
      <c r="E69" s="1094"/>
      <c r="F69" s="1094"/>
      <c r="G69" s="1094"/>
      <c r="H69" s="1094"/>
      <c r="I69" s="1094"/>
      <c r="J69" s="1094"/>
      <c r="K69" s="1094"/>
    </row>
  </sheetData>
  <mergeCells count="40">
    <mergeCell ref="B32:D32"/>
    <mergeCell ref="B6:B8"/>
    <mergeCell ref="B10:B14"/>
    <mergeCell ref="B17:J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5"/>
    <mergeCell ref="B27:B30"/>
    <mergeCell ref="B33:K33"/>
    <mergeCell ref="B36:B37"/>
    <mergeCell ref="C36:C37"/>
    <mergeCell ref="D36:D37"/>
    <mergeCell ref="E36:E37"/>
    <mergeCell ref="F36:F37"/>
    <mergeCell ref="G36:G37"/>
    <mergeCell ref="H36:H37"/>
    <mergeCell ref="I36:I37"/>
    <mergeCell ref="B44:I44"/>
    <mergeCell ref="B45:I45"/>
    <mergeCell ref="B48:B49"/>
    <mergeCell ref="C48:C49"/>
    <mergeCell ref="D48:G48"/>
    <mergeCell ref="H48:K48"/>
    <mergeCell ref="B67:K67"/>
    <mergeCell ref="B68:K68"/>
    <mergeCell ref="B69:K69"/>
    <mergeCell ref="B50:B55"/>
    <mergeCell ref="B56:C56"/>
    <mergeCell ref="B57:B63"/>
    <mergeCell ref="B64:C64"/>
    <mergeCell ref="B65:C65"/>
    <mergeCell ref="B66:K66"/>
  </mergeCells>
  <pageMargins left="0.7" right="0.7" top="0.75" bottom="0.75" header="0.3" footer="0.3"/>
  <pageSetup paperSize="183" scale="1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1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61" customWidth="1"/>
    <col min="2" max="2" width="46.44140625" style="761" bestFit="1" customWidth="1"/>
    <col min="3" max="3" width="27.44140625" style="761" customWidth="1"/>
    <col min="4" max="4" width="48.88671875" style="761" customWidth="1"/>
    <col min="5" max="5" width="17.6640625" style="761" bestFit="1" customWidth="1"/>
    <col min="6" max="6" width="11.44140625" style="761"/>
    <col min="7" max="7" width="12.88671875" style="761" customWidth="1"/>
    <col min="8" max="8" width="11.44140625" style="761"/>
    <col min="9" max="9" width="13" style="761" customWidth="1"/>
    <col min="10" max="16384" width="11.44140625" style="761"/>
  </cols>
  <sheetData>
    <row r="2" spans="1:12" ht="14.4" x14ac:dyDescent="0.3">
      <c r="B2" s="762" t="s">
        <v>946</v>
      </c>
    </row>
    <row r="3" spans="1:12" x14ac:dyDescent="0.3">
      <c r="B3" s="763"/>
    </row>
    <row r="4" spans="1:12" ht="12" x14ac:dyDescent="0.3">
      <c r="B4" s="764" t="s">
        <v>774</v>
      </c>
    </row>
    <row r="5" spans="1:12" ht="20.399999999999999" x14ac:dyDescent="0.3">
      <c r="A5" s="765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2" x14ac:dyDescent="0.3">
      <c r="B6" s="1119" t="s">
        <v>846</v>
      </c>
      <c r="C6" s="593" t="s">
        <v>734</v>
      </c>
      <c r="D6" s="649">
        <v>578</v>
      </c>
      <c r="E6" s="649">
        <v>237</v>
      </c>
      <c r="F6" s="649">
        <v>208</v>
      </c>
      <c r="G6" s="649">
        <v>223</v>
      </c>
      <c r="H6" s="650">
        <v>153</v>
      </c>
      <c r="I6" s="739">
        <v>0.98709677419354835</v>
      </c>
      <c r="J6" s="740">
        <v>-0.31390134529147984</v>
      </c>
      <c r="L6" s="598"/>
    </row>
    <row r="7" spans="1:12" x14ac:dyDescent="0.3">
      <c r="B7" s="1120"/>
      <c r="C7" s="593" t="s">
        <v>735</v>
      </c>
      <c r="D7" s="649">
        <v>9</v>
      </c>
      <c r="E7" s="649">
        <v>3</v>
      </c>
      <c r="F7" s="649">
        <v>2</v>
      </c>
      <c r="G7" s="649">
        <v>1</v>
      </c>
      <c r="H7" s="650">
        <v>0</v>
      </c>
      <c r="I7" s="739">
        <v>0</v>
      </c>
      <c r="J7" s="740">
        <v>-1</v>
      </c>
      <c r="L7" s="598"/>
    </row>
    <row r="8" spans="1:12" x14ac:dyDescent="0.3">
      <c r="B8" s="1121"/>
      <c r="C8" s="593" t="s">
        <v>736</v>
      </c>
      <c r="D8" s="649">
        <v>5</v>
      </c>
      <c r="E8" s="649">
        <v>4</v>
      </c>
      <c r="F8" s="649">
        <v>3</v>
      </c>
      <c r="G8" s="649">
        <v>0</v>
      </c>
      <c r="H8" s="650">
        <v>2</v>
      </c>
      <c r="I8" s="739">
        <v>1.2903225806451613E-2</v>
      </c>
      <c r="J8" s="740" t="s">
        <v>56</v>
      </c>
      <c r="L8" s="598"/>
    </row>
    <row r="9" spans="1:12" x14ac:dyDescent="0.3">
      <c r="B9" s="611" t="s">
        <v>778</v>
      </c>
      <c r="C9" s="655"/>
      <c r="D9" s="653">
        <v>592</v>
      </c>
      <c r="E9" s="653">
        <v>244</v>
      </c>
      <c r="F9" s="653">
        <v>213</v>
      </c>
      <c r="G9" s="653">
        <v>224</v>
      </c>
      <c r="H9" s="653">
        <v>155</v>
      </c>
      <c r="I9" s="741">
        <v>1</v>
      </c>
      <c r="J9" s="742">
        <v>-0.3080357142857143</v>
      </c>
      <c r="L9" s="598"/>
    </row>
    <row r="10" spans="1:12" x14ac:dyDescent="0.3">
      <c r="B10" s="1119" t="s">
        <v>847</v>
      </c>
      <c r="C10" s="593" t="s">
        <v>748</v>
      </c>
      <c r="D10" s="649">
        <v>517</v>
      </c>
      <c r="E10" s="649">
        <v>521</v>
      </c>
      <c r="F10" s="649">
        <v>561</v>
      </c>
      <c r="G10" s="649">
        <v>506</v>
      </c>
      <c r="H10" s="650">
        <v>497</v>
      </c>
      <c r="I10" s="739">
        <v>0.99201596806387227</v>
      </c>
      <c r="J10" s="740">
        <v>-1.7786561264822143E-2</v>
      </c>
      <c r="L10" s="598"/>
    </row>
    <row r="11" spans="1:12" x14ac:dyDescent="0.3">
      <c r="B11" s="1120"/>
      <c r="C11" s="593" t="s">
        <v>750</v>
      </c>
      <c r="D11" s="649">
        <v>14</v>
      </c>
      <c r="E11" s="649">
        <v>7</v>
      </c>
      <c r="F11" s="649">
        <v>10</v>
      </c>
      <c r="G11" s="649">
        <v>15</v>
      </c>
      <c r="H11" s="650">
        <v>3</v>
      </c>
      <c r="I11" s="739">
        <v>5.9880239520958087E-3</v>
      </c>
      <c r="J11" s="740">
        <v>-0.8</v>
      </c>
      <c r="L11" s="598"/>
    </row>
    <row r="12" spans="1:12" ht="11.25" customHeight="1" x14ac:dyDescent="0.3">
      <c r="B12" s="1120"/>
      <c r="C12" s="593" t="s">
        <v>781</v>
      </c>
      <c r="D12" s="649">
        <v>2</v>
      </c>
      <c r="E12" s="649">
        <v>4</v>
      </c>
      <c r="F12" s="649">
        <v>10</v>
      </c>
      <c r="G12" s="649">
        <v>3</v>
      </c>
      <c r="H12" s="650">
        <v>0</v>
      </c>
      <c r="I12" s="739">
        <v>0</v>
      </c>
      <c r="J12" s="740">
        <v>-1</v>
      </c>
      <c r="L12" s="598"/>
    </row>
    <row r="13" spans="1:12" x14ac:dyDescent="0.3">
      <c r="B13" s="1121"/>
      <c r="C13" s="593" t="s">
        <v>780</v>
      </c>
      <c r="D13" s="649">
        <v>1</v>
      </c>
      <c r="E13" s="649">
        <v>7</v>
      </c>
      <c r="F13" s="649">
        <v>0</v>
      </c>
      <c r="G13" s="649">
        <v>0</v>
      </c>
      <c r="H13" s="650">
        <v>1</v>
      </c>
      <c r="I13" s="739">
        <v>1.996007984031936E-3</v>
      </c>
      <c r="J13" s="740" t="s">
        <v>56</v>
      </c>
      <c r="L13" s="598"/>
    </row>
    <row r="14" spans="1:12" x14ac:dyDescent="0.3">
      <c r="B14" s="611" t="s">
        <v>783</v>
      </c>
      <c r="C14" s="655"/>
      <c r="D14" s="653">
        <v>534</v>
      </c>
      <c r="E14" s="653">
        <v>539</v>
      </c>
      <c r="F14" s="653">
        <v>581</v>
      </c>
      <c r="G14" s="653">
        <v>524</v>
      </c>
      <c r="H14" s="653">
        <v>501</v>
      </c>
      <c r="I14" s="741">
        <v>1</v>
      </c>
      <c r="J14" s="742">
        <v>-4.3893129770992356E-2</v>
      </c>
      <c r="L14" s="598"/>
    </row>
    <row r="15" spans="1:12" ht="11.25" customHeight="1" x14ac:dyDescent="0.3">
      <c r="B15" s="656" t="s">
        <v>947</v>
      </c>
      <c r="C15" s="657"/>
      <c r="D15" s="658">
        <v>1126</v>
      </c>
      <c r="E15" s="658">
        <v>783</v>
      </c>
      <c r="F15" s="658">
        <v>794</v>
      </c>
      <c r="G15" s="658">
        <v>748</v>
      </c>
      <c r="H15" s="658">
        <v>656</v>
      </c>
      <c r="I15" s="743"/>
      <c r="J15" s="744">
        <v>-0.12299465240641716</v>
      </c>
      <c r="L15" s="598"/>
    </row>
    <row r="16" spans="1:12" ht="15" customHeight="1" x14ac:dyDescent="0.3">
      <c r="B16" s="1105" t="s">
        <v>785</v>
      </c>
      <c r="C16" s="1105"/>
      <c r="D16" s="1105"/>
      <c r="E16" s="1105"/>
      <c r="F16" s="1105"/>
      <c r="G16" s="1105"/>
      <c r="H16" s="1105"/>
      <c r="I16" s="1105"/>
      <c r="J16" s="1105"/>
    </row>
    <row r="17" spans="1:13" ht="15" customHeight="1" x14ac:dyDescent="0.3">
      <c r="B17" s="766"/>
      <c r="C17" s="766"/>
      <c r="D17" s="766"/>
      <c r="E17" s="766"/>
      <c r="F17" s="766"/>
      <c r="G17" s="766"/>
      <c r="H17" s="766"/>
      <c r="I17" s="766"/>
      <c r="J17" s="766"/>
    </row>
    <row r="18" spans="1:13" ht="12" x14ac:dyDescent="0.3">
      <c r="B18" s="764" t="s">
        <v>786</v>
      </c>
    </row>
    <row r="19" spans="1:13" ht="15" customHeight="1" x14ac:dyDescent="0.3">
      <c r="A19" s="765"/>
      <c r="B19" s="1112" t="s">
        <v>787</v>
      </c>
      <c r="C19" s="1112" t="s">
        <v>788</v>
      </c>
      <c r="D19" s="1112" t="s">
        <v>789</v>
      </c>
      <c r="E19" s="1113">
        <v>2017</v>
      </c>
      <c r="F19" s="1115">
        <v>2018</v>
      </c>
      <c r="G19" s="1115">
        <v>2019</v>
      </c>
      <c r="H19" s="1115">
        <v>2020</v>
      </c>
      <c r="I19" s="1115">
        <v>2021</v>
      </c>
      <c r="J19" s="1117" t="s">
        <v>14</v>
      </c>
      <c r="K19" s="1115" t="s">
        <v>15</v>
      </c>
    </row>
    <row r="20" spans="1:13" x14ac:dyDescent="0.3">
      <c r="B20" s="1112"/>
      <c r="C20" s="1112"/>
      <c r="D20" s="1112"/>
      <c r="E20" s="1114"/>
      <c r="F20" s="1116"/>
      <c r="G20" s="1116"/>
      <c r="H20" s="1116"/>
      <c r="I20" s="1116"/>
      <c r="J20" s="1118"/>
      <c r="K20" s="1116"/>
    </row>
    <row r="21" spans="1:13" x14ac:dyDescent="0.3">
      <c r="B21" s="1119" t="s">
        <v>948</v>
      </c>
      <c r="C21" s="605" t="s">
        <v>949</v>
      </c>
      <c r="D21" s="593" t="s">
        <v>950</v>
      </c>
      <c r="E21" s="706">
        <v>40.075297959999993</v>
      </c>
      <c r="F21" s="706">
        <v>44.665942909999998</v>
      </c>
      <c r="G21" s="706">
        <v>58.870523549999994</v>
      </c>
      <c r="H21" s="706">
        <v>52.040723549999996</v>
      </c>
      <c r="I21" s="724">
        <v>52.518144210000003</v>
      </c>
      <c r="J21" s="707">
        <v>0.72345948666631588</v>
      </c>
      <c r="K21" s="608">
        <v>9.1739819785807697E-3</v>
      </c>
      <c r="L21" s="598"/>
      <c r="M21" s="598"/>
    </row>
    <row r="22" spans="1:13" x14ac:dyDescent="0.3">
      <c r="B22" s="1120"/>
      <c r="C22" s="605" t="s">
        <v>951</v>
      </c>
      <c r="D22" s="593" t="s">
        <v>952</v>
      </c>
      <c r="E22" s="706">
        <v>15.827792480000001</v>
      </c>
      <c r="F22" s="706">
        <v>17.53005564</v>
      </c>
      <c r="G22" s="706">
        <v>19.624684010000003</v>
      </c>
      <c r="H22" s="706">
        <v>14.996830800000001</v>
      </c>
      <c r="I22" s="724">
        <v>12.690099280000002</v>
      </c>
      <c r="J22" s="707">
        <v>0.17481144562425857</v>
      </c>
      <c r="K22" s="608">
        <v>-0.15381459928186958</v>
      </c>
      <c r="L22" s="598"/>
      <c r="M22" s="598"/>
    </row>
    <row r="23" spans="1:13" ht="20.399999999999999" x14ac:dyDescent="0.3">
      <c r="B23" s="1120"/>
      <c r="C23" s="605" t="s">
        <v>835</v>
      </c>
      <c r="D23" s="593" t="s">
        <v>836</v>
      </c>
      <c r="E23" s="706">
        <v>1.85521</v>
      </c>
      <c r="F23" s="706">
        <v>3.7560655000000001</v>
      </c>
      <c r="G23" s="706">
        <v>2.75929</v>
      </c>
      <c r="H23" s="706">
        <v>2.2443024999999999</v>
      </c>
      <c r="I23" s="724">
        <v>2.2264689999999998</v>
      </c>
      <c r="J23" s="707">
        <v>3.0670545276269681E-2</v>
      </c>
      <c r="K23" s="608">
        <v>-7.9461213450504609E-3</v>
      </c>
      <c r="L23" s="598"/>
      <c r="M23" s="598"/>
    </row>
    <row r="24" spans="1:13" x14ac:dyDescent="0.3">
      <c r="B24" s="1121"/>
      <c r="C24" s="609" t="s">
        <v>68</v>
      </c>
      <c r="D24" s="610"/>
      <c r="E24" s="706">
        <v>26.406849520000002</v>
      </c>
      <c r="F24" s="706">
        <v>6.4509271199999985</v>
      </c>
      <c r="G24" s="706">
        <v>53.52140979</v>
      </c>
      <c r="H24" s="706">
        <v>8.1798515399999996</v>
      </c>
      <c r="I24" s="724">
        <v>5.1583561999999992</v>
      </c>
      <c r="J24" s="707">
        <v>7.1058522433155996E-2</v>
      </c>
      <c r="K24" s="608">
        <v>-0.36938266241443307</v>
      </c>
      <c r="L24" s="598"/>
      <c r="M24" s="598"/>
    </row>
    <row r="25" spans="1:13" x14ac:dyDescent="0.3">
      <c r="B25" s="611"/>
      <c r="C25" s="612"/>
      <c r="D25" s="612" t="s">
        <v>26</v>
      </c>
      <c r="E25" s="708">
        <v>84.165149959999994</v>
      </c>
      <c r="F25" s="708">
        <v>72.402991170000007</v>
      </c>
      <c r="G25" s="708">
        <v>134.77590735000001</v>
      </c>
      <c r="H25" s="708">
        <v>77.461708389999998</v>
      </c>
      <c r="I25" s="708">
        <v>72.593068689999996</v>
      </c>
      <c r="J25" s="709">
        <v>1</v>
      </c>
      <c r="K25" s="614">
        <v>-6.2852211772655986E-2</v>
      </c>
      <c r="L25" s="598"/>
      <c r="M25" s="598"/>
    </row>
    <row r="26" spans="1:13" x14ac:dyDescent="0.3">
      <c r="B26" s="1119" t="s">
        <v>795</v>
      </c>
      <c r="C26" s="605" t="s">
        <v>953</v>
      </c>
      <c r="D26" s="593" t="s">
        <v>954</v>
      </c>
      <c r="E26" s="706">
        <v>7.8101276799999999</v>
      </c>
      <c r="F26" s="706">
        <v>10.94985147</v>
      </c>
      <c r="G26" s="706">
        <v>9.7120506000000013</v>
      </c>
      <c r="H26" s="706">
        <v>11.924200390000001</v>
      </c>
      <c r="I26" s="724">
        <v>13.277216520000001</v>
      </c>
      <c r="J26" s="707">
        <v>0.26922885440236144</v>
      </c>
      <c r="K26" s="608">
        <v>0.11346808052091117</v>
      </c>
      <c r="L26" s="598"/>
      <c r="M26" s="598"/>
    </row>
    <row r="27" spans="1:13" ht="20.399999999999999" x14ac:dyDescent="0.3">
      <c r="B27" s="1120"/>
      <c r="C27" s="605" t="s">
        <v>955</v>
      </c>
      <c r="D27" s="593" t="s">
        <v>956</v>
      </c>
      <c r="E27" s="706">
        <v>2.2889559199999998</v>
      </c>
      <c r="F27" s="706">
        <v>8.9561549800000009</v>
      </c>
      <c r="G27" s="706">
        <v>5.4136438099999999</v>
      </c>
      <c r="H27" s="706">
        <v>5.8942679900000003</v>
      </c>
      <c r="I27" s="724">
        <v>4.6862159999999999</v>
      </c>
      <c r="J27" s="707">
        <v>9.5024778970917656E-2</v>
      </c>
      <c r="K27" s="608">
        <v>-0.20495369264674379</v>
      </c>
      <c r="L27" s="598"/>
      <c r="M27" s="598"/>
    </row>
    <row r="28" spans="1:13" x14ac:dyDescent="0.3">
      <c r="B28" s="1120"/>
      <c r="C28" s="605" t="s">
        <v>910</v>
      </c>
      <c r="D28" s="593" t="s">
        <v>911</v>
      </c>
      <c r="E28" s="706">
        <v>0</v>
      </c>
      <c r="F28" s="706">
        <v>0</v>
      </c>
      <c r="G28" s="706">
        <v>0.96457588000000005</v>
      </c>
      <c r="H28" s="706">
        <v>2.0625498799999997</v>
      </c>
      <c r="I28" s="724">
        <v>3.8335272799999998</v>
      </c>
      <c r="J28" s="707">
        <v>7.7734377258961845E-2</v>
      </c>
      <c r="K28" s="608">
        <v>0.85863494365527804</v>
      </c>
      <c r="L28" s="598"/>
      <c r="M28" s="598"/>
    </row>
    <row r="29" spans="1:13" x14ac:dyDescent="0.3">
      <c r="B29" s="1121"/>
      <c r="C29" s="609" t="s">
        <v>68</v>
      </c>
      <c r="D29" s="610"/>
      <c r="E29" s="706">
        <v>16.646368489999997</v>
      </c>
      <c r="F29" s="706">
        <v>23.962843770000006</v>
      </c>
      <c r="G29" s="706">
        <v>26.327381770000013</v>
      </c>
      <c r="H29" s="706">
        <v>24.585712560000008</v>
      </c>
      <c r="I29" s="724">
        <v>27.518766589999988</v>
      </c>
      <c r="J29" s="707">
        <v>0.55801198936775909</v>
      </c>
      <c r="K29" s="608">
        <v>0.11929912638659679</v>
      </c>
      <c r="L29" s="598"/>
      <c r="M29" s="598"/>
    </row>
    <row r="30" spans="1:13" x14ac:dyDescent="0.3">
      <c r="B30" s="611"/>
      <c r="C30" s="612"/>
      <c r="D30" s="612" t="s">
        <v>381</v>
      </c>
      <c r="E30" s="708">
        <v>26.745452089999997</v>
      </c>
      <c r="F30" s="708">
        <v>43.868850220000006</v>
      </c>
      <c r="G30" s="708">
        <v>42.417652060000016</v>
      </c>
      <c r="H30" s="708">
        <v>44.466730820000009</v>
      </c>
      <c r="I30" s="708">
        <v>49.315726389999988</v>
      </c>
      <c r="J30" s="709">
        <v>1</v>
      </c>
      <c r="K30" s="614">
        <v>0.10904771906053923</v>
      </c>
      <c r="L30" s="598"/>
      <c r="M30" s="598"/>
    </row>
    <row r="31" spans="1:13" ht="11.25" customHeight="1" x14ac:dyDescent="0.3">
      <c r="B31" s="1108" t="s">
        <v>957</v>
      </c>
      <c r="C31" s="1109"/>
      <c r="D31" s="1110"/>
      <c r="E31" s="710">
        <v>110.91060204999999</v>
      </c>
      <c r="F31" s="710">
        <v>116.27184139000002</v>
      </c>
      <c r="G31" s="710">
        <v>177.19355941000003</v>
      </c>
      <c r="H31" s="710">
        <v>121.92843921000001</v>
      </c>
      <c r="I31" s="710">
        <v>121.90879507999998</v>
      </c>
      <c r="J31" s="711"/>
      <c r="K31" s="617">
        <v>-1.6111196146939566E-4</v>
      </c>
      <c r="M31" s="598"/>
    </row>
    <row r="32" spans="1:13" ht="11.25" customHeight="1" x14ac:dyDescent="0.3">
      <c r="B32" s="1105" t="s">
        <v>19</v>
      </c>
      <c r="C32" s="1105"/>
      <c r="D32" s="1105"/>
      <c r="E32" s="1105"/>
      <c r="F32" s="1105"/>
      <c r="G32" s="1105"/>
      <c r="H32" s="1105"/>
      <c r="I32" s="1105"/>
      <c r="J32" s="1105"/>
      <c r="K32" s="1105"/>
    </row>
    <row r="33" spans="1:12" x14ac:dyDescent="0.3">
      <c r="E33" s="767"/>
      <c r="F33" s="767"/>
      <c r="G33" s="767"/>
      <c r="H33" s="767"/>
      <c r="I33" s="767"/>
    </row>
    <row r="34" spans="1:12" ht="12" x14ac:dyDescent="0.3">
      <c r="B34" s="764" t="s">
        <v>958</v>
      </c>
    </row>
    <row r="35" spans="1:12" ht="15" customHeight="1" x14ac:dyDescent="0.3">
      <c r="A35" s="765"/>
      <c r="B35" s="1112" t="s">
        <v>804</v>
      </c>
      <c r="C35" s="1113">
        <v>2017</v>
      </c>
      <c r="D35" s="1115">
        <v>2018</v>
      </c>
      <c r="E35" s="1115">
        <v>2019</v>
      </c>
      <c r="F35" s="1115">
        <v>2020</v>
      </c>
      <c r="G35" s="1115">
        <v>2021</v>
      </c>
      <c r="H35" s="1117" t="s">
        <v>14</v>
      </c>
      <c r="I35" s="1115" t="s">
        <v>15</v>
      </c>
    </row>
    <row r="36" spans="1:12" x14ac:dyDescent="0.3">
      <c r="B36" s="1112"/>
      <c r="C36" s="1114"/>
      <c r="D36" s="1116"/>
      <c r="E36" s="1116"/>
      <c r="F36" s="1116"/>
      <c r="G36" s="1116"/>
      <c r="H36" s="1118"/>
      <c r="I36" s="1116"/>
    </row>
    <row r="37" spans="1:12" x14ac:dyDescent="0.3">
      <c r="B37" s="620" t="s">
        <v>805</v>
      </c>
      <c r="C37" s="668">
        <v>2.4369720000000001E-2</v>
      </c>
      <c r="D37" s="668">
        <v>0.12874205999999999</v>
      </c>
      <c r="E37" s="668">
        <v>7.3493209999999976E-2</v>
      </c>
      <c r="F37" s="668">
        <v>2.6533619999999994E-2</v>
      </c>
      <c r="G37" s="669">
        <v>2.9387760000000009E-2</v>
      </c>
      <c r="H37" s="670">
        <v>3.3249713941848591E-3</v>
      </c>
      <c r="I37" s="623">
        <v>0.10756692829700643</v>
      </c>
      <c r="K37" s="598"/>
      <c r="L37" s="598"/>
    </row>
    <row r="38" spans="1:12" x14ac:dyDescent="0.3">
      <c r="B38" s="620" t="s">
        <v>806</v>
      </c>
      <c r="C38" s="668">
        <v>4.6703982200000009</v>
      </c>
      <c r="D38" s="668">
        <v>7.9220747700000054</v>
      </c>
      <c r="E38" s="668">
        <v>7.9013328899999991</v>
      </c>
      <c r="F38" s="668">
        <v>8.2540254699999984</v>
      </c>
      <c r="G38" s="669">
        <v>8.8077163299999963</v>
      </c>
      <c r="H38" s="670">
        <v>0.99651708212347012</v>
      </c>
      <c r="I38" s="623">
        <v>6.7081312265443893E-2</v>
      </c>
      <c r="K38" s="598"/>
      <c r="L38" s="598"/>
    </row>
    <row r="39" spans="1:12" x14ac:dyDescent="0.3">
      <c r="B39" s="620" t="s">
        <v>807</v>
      </c>
      <c r="C39" s="668">
        <v>0</v>
      </c>
      <c r="D39" s="668">
        <v>0</v>
      </c>
      <c r="E39" s="668">
        <v>0</v>
      </c>
      <c r="F39" s="668">
        <v>0</v>
      </c>
      <c r="G39" s="669">
        <v>0</v>
      </c>
      <c r="H39" s="670">
        <v>0</v>
      </c>
      <c r="I39" s="623" t="s">
        <v>56</v>
      </c>
      <c r="K39" s="598"/>
      <c r="L39" s="598"/>
    </row>
    <row r="40" spans="1:12" x14ac:dyDescent="0.3">
      <c r="B40" s="620" t="s">
        <v>808</v>
      </c>
      <c r="C40" s="668">
        <v>0</v>
      </c>
      <c r="D40" s="668">
        <v>0</v>
      </c>
      <c r="E40" s="668">
        <v>0</v>
      </c>
      <c r="F40" s="668">
        <v>0</v>
      </c>
      <c r="G40" s="669">
        <v>0</v>
      </c>
      <c r="H40" s="670">
        <v>0</v>
      </c>
      <c r="I40" s="623" t="s">
        <v>56</v>
      </c>
      <c r="K40" s="598"/>
      <c r="L40" s="598"/>
    </row>
    <row r="41" spans="1:12" x14ac:dyDescent="0.3">
      <c r="B41" s="620" t="s">
        <v>809</v>
      </c>
      <c r="C41" s="668">
        <v>1.955169E-2</v>
      </c>
      <c r="D41" s="668">
        <v>4.9116499999999993E-2</v>
      </c>
      <c r="E41" s="668">
        <v>5.5145400000000001E-3</v>
      </c>
      <c r="F41" s="668">
        <v>2.52E-6</v>
      </c>
      <c r="G41" s="669">
        <v>1.39601E-3</v>
      </c>
      <c r="H41" s="670">
        <v>1.5794648234489475E-4</v>
      </c>
      <c r="I41" s="623">
        <v>552.97222222222229</v>
      </c>
      <c r="K41" s="598"/>
      <c r="L41" s="598"/>
    </row>
    <row r="42" spans="1:12" ht="21" customHeight="1" x14ac:dyDescent="0.3">
      <c r="B42" s="624" t="s">
        <v>959</v>
      </c>
      <c r="C42" s="671">
        <v>4.7143196300000012</v>
      </c>
      <c r="D42" s="671">
        <v>8.099933330000006</v>
      </c>
      <c r="E42" s="671">
        <v>7.9803406399999988</v>
      </c>
      <c r="F42" s="671">
        <v>8.2805616099999995</v>
      </c>
      <c r="G42" s="671">
        <v>8.8385000999999974</v>
      </c>
      <c r="H42" s="672">
        <v>1</v>
      </c>
      <c r="I42" s="626">
        <v>6.7379305447858195E-2</v>
      </c>
      <c r="K42" s="598"/>
      <c r="L42" s="598"/>
    </row>
    <row r="43" spans="1:12" ht="10.199999999999999" customHeight="1" x14ac:dyDescent="0.3">
      <c r="B43" s="1105" t="s">
        <v>811</v>
      </c>
      <c r="C43" s="1105"/>
      <c r="D43" s="1105"/>
      <c r="E43" s="1105"/>
      <c r="F43" s="1105"/>
      <c r="G43" s="1105"/>
      <c r="H43" s="1105"/>
      <c r="I43" s="1105"/>
    </row>
    <row r="44" spans="1:12" ht="15" customHeight="1" x14ac:dyDescent="0.3">
      <c r="B44" s="846" t="s">
        <v>521</v>
      </c>
      <c r="C44" s="846"/>
      <c r="D44" s="846"/>
      <c r="E44" s="846"/>
      <c r="F44" s="846"/>
      <c r="G44" s="846"/>
      <c r="H44" s="846"/>
      <c r="I44" s="846"/>
    </row>
    <row r="46" spans="1:12" ht="13.8" x14ac:dyDescent="0.3">
      <c r="B46" s="721" t="s">
        <v>840</v>
      </c>
    </row>
    <row r="47" spans="1:12" x14ac:dyDescent="0.3">
      <c r="B47" s="1139" t="s">
        <v>776</v>
      </c>
      <c r="C47" s="1095" t="s">
        <v>660</v>
      </c>
      <c r="D47" s="1097">
        <v>2020</v>
      </c>
      <c r="E47" s="1098"/>
      <c r="F47" s="1098"/>
      <c r="G47" s="1099"/>
      <c r="H47" s="1097">
        <v>2021</v>
      </c>
      <c r="I47" s="1098"/>
      <c r="J47" s="1098"/>
      <c r="K47" s="1099"/>
    </row>
    <row r="48" spans="1:12" ht="12" x14ac:dyDescent="0.3">
      <c r="B48" s="1140"/>
      <c r="C48" s="1096"/>
      <c r="D48" s="628" t="s">
        <v>813</v>
      </c>
      <c r="E48" s="628" t="s">
        <v>814</v>
      </c>
      <c r="F48" s="628" t="s">
        <v>715</v>
      </c>
      <c r="G48" s="628" t="s">
        <v>716</v>
      </c>
      <c r="H48" s="628" t="s">
        <v>813</v>
      </c>
      <c r="I48" s="628" t="s">
        <v>814</v>
      </c>
      <c r="J48" s="628" t="s">
        <v>715</v>
      </c>
      <c r="K48" s="628" t="s">
        <v>716</v>
      </c>
    </row>
    <row r="49" spans="2:12" x14ac:dyDescent="0.3">
      <c r="B49" s="1141" t="s">
        <v>614</v>
      </c>
      <c r="C49" s="713" t="s">
        <v>680</v>
      </c>
      <c r="D49" s="639">
        <v>440</v>
      </c>
      <c r="E49" s="639">
        <v>1</v>
      </c>
      <c r="F49" s="639">
        <v>0</v>
      </c>
      <c r="G49" s="639">
        <v>0</v>
      </c>
      <c r="H49" s="640">
        <v>0</v>
      </c>
      <c r="I49" s="640">
        <v>0</v>
      </c>
      <c r="J49" s="640">
        <v>0</v>
      </c>
      <c r="K49" s="640">
        <v>0</v>
      </c>
    </row>
    <row r="50" spans="2:12" x14ac:dyDescent="0.3">
      <c r="B50" s="1142"/>
      <c r="C50" s="713" t="s">
        <v>681</v>
      </c>
      <c r="D50" s="639">
        <v>4065</v>
      </c>
      <c r="E50" s="639">
        <v>75</v>
      </c>
      <c r="F50" s="639">
        <v>1</v>
      </c>
      <c r="G50" s="639">
        <v>22</v>
      </c>
      <c r="H50" s="640">
        <v>0</v>
      </c>
      <c r="I50" s="640">
        <v>0</v>
      </c>
      <c r="J50" s="640">
        <v>7</v>
      </c>
      <c r="K50" s="640">
        <v>9</v>
      </c>
    </row>
    <row r="51" spans="2:12" x14ac:dyDescent="0.3">
      <c r="B51" s="1143"/>
      <c r="C51" s="713" t="s">
        <v>242</v>
      </c>
      <c r="D51" s="639">
        <v>34779</v>
      </c>
      <c r="E51" s="639">
        <v>885</v>
      </c>
      <c r="F51" s="639">
        <v>11792</v>
      </c>
      <c r="G51" s="639">
        <v>132034</v>
      </c>
      <c r="H51" s="640">
        <v>440</v>
      </c>
      <c r="I51" s="640">
        <v>4</v>
      </c>
      <c r="J51" s="640">
        <v>13477</v>
      </c>
      <c r="K51" s="640">
        <v>126921</v>
      </c>
    </row>
    <row r="52" spans="2:12" x14ac:dyDescent="0.3">
      <c r="B52" s="1103" t="s">
        <v>815</v>
      </c>
      <c r="C52" s="1103"/>
      <c r="D52" s="760">
        <v>39284</v>
      </c>
      <c r="E52" s="760">
        <v>961</v>
      </c>
      <c r="F52" s="760">
        <v>11793</v>
      </c>
      <c r="G52" s="760">
        <v>132056</v>
      </c>
      <c r="H52" s="760">
        <v>440</v>
      </c>
      <c r="I52" s="760">
        <v>4</v>
      </c>
      <c r="J52" s="760">
        <v>13484</v>
      </c>
      <c r="K52" s="760">
        <v>126930</v>
      </c>
    </row>
    <row r="53" spans="2:12" x14ac:dyDescent="0.3">
      <c r="B53" s="1130" t="s">
        <v>618</v>
      </c>
      <c r="C53" s="713" t="s">
        <v>680</v>
      </c>
      <c r="D53" s="639">
        <v>558</v>
      </c>
      <c r="E53" s="639">
        <v>1</v>
      </c>
      <c r="F53" s="639">
        <v>1</v>
      </c>
      <c r="G53" s="630">
        <v>0</v>
      </c>
      <c r="H53" s="640">
        <v>0</v>
      </c>
      <c r="I53" s="640">
        <v>0</v>
      </c>
      <c r="J53" s="640">
        <v>1</v>
      </c>
      <c r="K53" s="640">
        <v>0</v>
      </c>
    </row>
    <row r="54" spans="2:12" x14ac:dyDescent="0.3">
      <c r="B54" s="1137"/>
      <c r="C54" s="713" t="s">
        <v>681</v>
      </c>
      <c r="D54" s="639">
        <v>5251</v>
      </c>
      <c r="E54" s="639">
        <v>102</v>
      </c>
      <c r="F54" s="639">
        <v>0</v>
      </c>
      <c r="G54" s="639">
        <v>0</v>
      </c>
      <c r="H54" s="640">
        <v>0</v>
      </c>
      <c r="I54" s="640">
        <v>0</v>
      </c>
      <c r="J54" s="640">
        <v>0</v>
      </c>
      <c r="K54" s="640">
        <v>0</v>
      </c>
    </row>
    <row r="55" spans="2:12" x14ac:dyDescent="0.3">
      <c r="B55" s="1138"/>
      <c r="C55" s="713" t="s">
        <v>242</v>
      </c>
      <c r="D55" s="639">
        <v>33353</v>
      </c>
      <c r="E55" s="639">
        <v>864</v>
      </c>
      <c r="F55" s="639">
        <v>16382</v>
      </c>
      <c r="G55" s="768">
        <v>225178</v>
      </c>
      <c r="H55" s="640">
        <v>507</v>
      </c>
      <c r="I55" s="640">
        <v>4</v>
      </c>
      <c r="J55" s="640">
        <v>18428</v>
      </c>
      <c r="K55" s="640">
        <v>250488</v>
      </c>
    </row>
    <row r="56" spans="2:12" x14ac:dyDescent="0.3">
      <c r="B56" s="1103" t="s">
        <v>816</v>
      </c>
      <c r="C56" s="1103"/>
      <c r="D56" s="760">
        <v>39162</v>
      </c>
      <c r="E56" s="760">
        <v>967</v>
      </c>
      <c r="F56" s="760">
        <v>16383</v>
      </c>
      <c r="G56" s="760">
        <v>225178</v>
      </c>
      <c r="H56" s="760">
        <v>507</v>
      </c>
      <c r="I56" s="760">
        <v>4</v>
      </c>
      <c r="J56" s="760">
        <v>18429</v>
      </c>
      <c r="K56" s="760">
        <v>250488</v>
      </c>
    </row>
    <row r="57" spans="2:12" x14ac:dyDescent="0.3">
      <c r="B57" s="1097" t="s">
        <v>960</v>
      </c>
      <c r="C57" s="1099"/>
      <c r="D57" s="751">
        <v>78446</v>
      </c>
      <c r="E57" s="751">
        <v>1928</v>
      </c>
      <c r="F57" s="751">
        <v>28176</v>
      </c>
      <c r="G57" s="751">
        <v>357234</v>
      </c>
      <c r="H57" s="751">
        <v>947</v>
      </c>
      <c r="I57" s="751">
        <v>8</v>
      </c>
      <c r="J57" s="751">
        <v>31913</v>
      </c>
      <c r="K57" s="751">
        <v>377418</v>
      </c>
    </row>
    <row r="58" spans="2:12" ht="11.25" customHeight="1" x14ac:dyDescent="0.3">
      <c r="B58" s="1104" t="s">
        <v>842</v>
      </c>
      <c r="C58" s="1104"/>
      <c r="D58" s="1104"/>
      <c r="E58" s="1104"/>
      <c r="F58" s="1104"/>
      <c r="G58" s="1104"/>
      <c r="H58" s="1104"/>
      <c r="I58" s="1104"/>
      <c r="J58" s="1104"/>
      <c r="K58" s="1104"/>
      <c r="L58" s="680"/>
    </row>
    <row r="59" spans="2:12" x14ac:dyDescent="0.3">
      <c r="B59" s="1093" t="s">
        <v>657</v>
      </c>
      <c r="C59" s="1093"/>
      <c r="D59" s="1093"/>
      <c r="E59" s="1093"/>
      <c r="F59" s="1093"/>
      <c r="G59" s="1093"/>
      <c r="H59" s="1093"/>
      <c r="I59" s="1093"/>
      <c r="J59" s="1093"/>
      <c r="K59" s="1093"/>
      <c r="L59" s="682"/>
    </row>
    <row r="60" spans="2:12" x14ac:dyDescent="0.3">
      <c r="B60" s="1093" t="s">
        <v>658</v>
      </c>
      <c r="C60" s="1093"/>
      <c r="D60" s="1093"/>
      <c r="E60" s="1093"/>
      <c r="F60" s="1093"/>
      <c r="G60" s="1093"/>
      <c r="H60" s="1093"/>
      <c r="I60" s="1093"/>
      <c r="J60" s="1093"/>
      <c r="K60" s="1093"/>
    </row>
    <row r="61" spans="2:12" x14ac:dyDescent="0.3">
      <c r="B61" s="1094" t="s">
        <v>843</v>
      </c>
      <c r="C61" s="1094"/>
      <c r="D61" s="1094"/>
      <c r="E61" s="1094"/>
      <c r="F61" s="1094"/>
      <c r="G61" s="1094"/>
      <c r="H61" s="1094"/>
      <c r="I61" s="1094"/>
      <c r="J61" s="1094"/>
      <c r="K61" s="1094"/>
    </row>
  </sheetData>
  <mergeCells count="40">
    <mergeCell ref="B31:D31"/>
    <mergeCell ref="B6:B8"/>
    <mergeCell ref="B10:B13"/>
    <mergeCell ref="B16:J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21:B24"/>
    <mergeCell ref="B26:B29"/>
    <mergeCell ref="B32:K32"/>
    <mergeCell ref="B35:B36"/>
    <mergeCell ref="C35:C36"/>
    <mergeCell ref="D35:D36"/>
    <mergeCell ref="E35:E36"/>
    <mergeCell ref="F35:F36"/>
    <mergeCell ref="G35:G36"/>
    <mergeCell ref="H35:H36"/>
    <mergeCell ref="I35:I36"/>
    <mergeCell ref="B43:I43"/>
    <mergeCell ref="B44:I44"/>
    <mergeCell ref="B47:B48"/>
    <mergeCell ref="C47:C48"/>
    <mergeCell ref="D47:G47"/>
    <mergeCell ref="H47:K47"/>
    <mergeCell ref="B59:K59"/>
    <mergeCell ref="B60:K60"/>
    <mergeCell ref="B61:K61"/>
    <mergeCell ref="B49:B51"/>
    <mergeCell ref="B52:C52"/>
    <mergeCell ref="B53:B55"/>
    <mergeCell ref="B56:C56"/>
    <mergeCell ref="B57:C57"/>
    <mergeCell ref="B58:K58"/>
  </mergeCells>
  <pageMargins left="0.7" right="0.7" top="0.75" bottom="0.75" header="0.3" footer="0.3"/>
  <pageSetup paperSize="183" scale="1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2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61" customWidth="1"/>
    <col min="2" max="2" width="49.88671875" style="761" bestFit="1" customWidth="1"/>
    <col min="3" max="3" width="26.109375" style="761" customWidth="1"/>
    <col min="4" max="4" width="53.109375" style="761" bestFit="1" customWidth="1"/>
    <col min="5" max="5" width="17.6640625" style="761" customWidth="1"/>
    <col min="6" max="8" width="11.44140625" style="761"/>
    <col min="9" max="9" width="16.33203125" style="761" customWidth="1"/>
    <col min="10" max="10" width="17.44140625" style="761" customWidth="1"/>
    <col min="11" max="11" width="14.88671875" style="761" customWidth="1"/>
    <col min="12" max="16384" width="11.44140625" style="761"/>
  </cols>
  <sheetData>
    <row r="2" spans="1:12" ht="14.4" x14ac:dyDescent="0.3">
      <c r="B2" s="762" t="s">
        <v>961</v>
      </c>
    </row>
    <row r="3" spans="1:12" x14ac:dyDescent="0.3">
      <c r="B3" s="763"/>
    </row>
    <row r="4" spans="1:12" ht="14.4" x14ac:dyDescent="0.3">
      <c r="B4" s="769" t="s">
        <v>774</v>
      </c>
    </row>
    <row r="5" spans="1:12" ht="21" customHeight="1" x14ac:dyDescent="0.3">
      <c r="A5" s="765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2" x14ac:dyDescent="0.3">
      <c r="B6" s="1119" t="s">
        <v>846</v>
      </c>
      <c r="C6" s="593" t="s">
        <v>734</v>
      </c>
      <c r="D6" s="649">
        <v>5537</v>
      </c>
      <c r="E6" s="649">
        <v>6509</v>
      </c>
      <c r="F6" s="649">
        <v>6803</v>
      </c>
      <c r="G6" s="649">
        <v>5334</v>
      </c>
      <c r="H6" s="650">
        <v>4321</v>
      </c>
      <c r="I6" s="739">
        <v>0.99953735831598423</v>
      </c>
      <c r="J6" s="740">
        <v>-0.18991376077990252</v>
      </c>
      <c r="L6" s="598"/>
    </row>
    <row r="7" spans="1:12" x14ac:dyDescent="0.3">
      <c r="B7" s="1120"/>
      <c r="C7" s="593" t="s">
        <v>735</v>
      </c>
      <c r="D7" s="649">
        <v>3</v>
      </c>
      <c r="E7" s="649">
        <v>4</v>
      </c>
      <c r="F7" s="649">
        <v>3</v>
      </c>
      <c r="G7" s="649">
        <v>0</v>
      </c>
      <c r="H7" s="650">
        <v>1</v>
      </c>
      <c r="I7" s="739">
        <v>2.3132084200786491E-4</v>
      </c>
      <c r="J7" s="740" t="s">
        <v>56</v>
      </c>
      <c r="L7" s="598"/>
    </row>
    <row r="8" spans="1:12" x14ac:dyDescent="0.3">
      <c r="B8" s="1121"/>
      <c r="C8" s="593" t="s">
        <v>736</v>
      </c>
      <c r="D8" s="649">
        <v>0</v>
      </c>
      <c r="E8" s="649">
        <v>0</v>
      </c>
      <c r="F8" s="649">
        <v>7</v>
      </c>
      <c r="G8" s="649">
        <v>0</v>
      </c>
      <c r="H8" s="650">
        <v>1</v>
      </c>
      <c r="I8" s="739">
        <v>2.3132084200786491E-4</v>
      </c>
      <c r="J8" s="740" t="s">
        <v>56</v>
      </c>
      <c r="L8" s="598"/>
    </row>
    <row r="9" spans="1:12" x14ac:dyDescent="0.3">
      <c r="B9" s="611" t="s">
        <v>778</v>
      </c>
      <c r="C9" s="655"/>
      <c r="D9" s="653">
        <v>5540</v>
      </c>
      <c r="E9" s="653">
        <v>6513</v>
      </c>
      <c r="F9" s="653">
        <v>6813</v>
      </c>
      <c r="G9" s="653">
        <v>5334</v>
      </c>
      <c r="H9" s="653">
        <v>4323</v>
      </c>
      <c r="I9" s="741">
        <v>1</v>
      </c>
      <c r="J9" s="742">
        <v>-0.18953880764904385</v>
      </c>
      <c r="L9" s="598"/>
    </row>
    <row r="10" spans="1:12" x14ac:dyDescent="0.3">
      <c r="B10" s="1119" t="s">
        <v>847</v>
      </c>
      <c r="C10" s="593" t="s">
        <v>748</v>
      </c>
      <c r="D10" s="649">
        <v>502</v>
      </c>
      <c r="E10" s="649">
        <v>545</v>
      </c>
      <c r="F10" s="649">
        <v>519</v>
      </c>
      <c r="G10" s="649">
        <v>557</v>
      </c>
      <c r="H10" s="650">
        <v>594</v>
      </c>
      <c r="I10" s="739">
        <v>0.8596237337192475</v>
      </c>
      <c r="J10" s="740">
        <v>6.6427289048474059E-2</v>
      </c>
      <c r="L10" s="598"/>
    </row>
    <row r="11" spans="1:12" x14ac:dyDescent="0.3">
      <c r="B11" s="1120"/>
      <c r="C11" s="593" t="s">
        <v>781</v>
      </c>
      <c r="D11" s="649">
        <v>81</v>
      </c>
      <c r="E11" s="649">
        <v>71</v>
      </c>
      <c r="F11" s="649">
        <v>67</v>
      </c>
      <c r="G11" s="649">
        <v>91</v>
      </c>
      <c r="H11" s="650">
        <v>89</v>
      </c>
      <c r="I11" s="739">
        <v>0.12879884225759769</v>
      </c>
      <c r="J11" s="740">
        <v>-2.1978021978022011E-2</v>
      </c>
      <c r="L11" s="598"/>
    </row>
    <row r="12" spans="1:12" x14ac:dyDescent="0.3">
      <c r="B12" s="1120"/>
      <c r="C12" s="593" t="s">
        <v>780</v>
      </c>
      <c r="D12" s="649">
        <v>8</v>
      </c>
      <c r="E12" s="649">
        <v>19</v>
      </c>
      <c r="F12" s="649">
        <v>12</v>
      </c>
      <c r="G12" s="649">
        <v>3</v>
      </c>
      <c r="H12" s="650">
        <v>8</v>
      </c>
      <c r="I12" s="739">
        <v>1.1577424023154847E-2</v>
      </c>
      <c r="J12" s="740">
        <v>1.6666666666666665</v>
      </c>
      <c r="L12" s="598"/>
    </row>
    <row r="13" spans="1:12" x14ac:dyDescent="0.3">
      <c r="B13" s="1121"/>
      <c r="C13" s="593" t="s">
        <v>750</v>
      </c>
      <c r="D13" s="649">
        <v>1</v>
      </c>
      <c r="E13" s="649">
        <v>3</v>
      </c>
      <c r="F13" s="649">
        <v>3</v>
      </c>
      <c r="G13" s="649">
        <v>3</v>
      </c>
      <c r="H13" s="650">
        <v>0</v>
      </c>
      <c r="I13" s="739">
        <v>0</v>
      </c>
      <c r="J13" s="740">
        <v>-1</v>
      </c>
      <c r="L13" s="598"/>
    </row>
    <row r="14" spans="1:12" x14ac:dyDescent="0.3">
      <c r="B14" s="611" t="s">
        <v>783</v>
      </c>
      <c r="C14" s="655"/>
      <c r="D14" s="653">
        <v>592</v>
      </c>
      <c r="E14" s="653">
        <v>638</v>
      </c>
      <c r="F14" s="653">
        <v>601</v>
      </c>
      <c r="G14" s="653">
        <v>654</v>
      </c>
      <c r="H14" s="653">
        <v>691</v>
      </c>
      <c r="I14" s="741">
        <v>1</v>
      </c>
      <c r="J14" s="742">
        <v>5.657492354740068E-2</v>
      </c>
      <c r="L14" s="598"/>
    </row>
    <row r="15" spans="1:12" x14ac:dyDescent="0.3">
      <c r="B15" s="656" t="s">
        <v>962</v>
      </c>
      <c r="C15" s="657"/>
      <c r="D15" s="658">
        <v>6132</v>
      </c>
      <c r="E15" s="658">
        <v>7151</v>
      </c>
      <c r="F15" s="658">
        <v>7414</v>
      </c>
      <c r="G15" s="658">
        <v>5988</v>
      </c>
      <c r="H15" s="658">
        <v>5014</v>
      </c>
      <c r="I15" s="743"/>
      <c r="J15" s="744">
        <v>-0.1626586506346025</v>
      </c>
      <c r="L15" s="598"/>
    </row>
    <row r="16" spans="1:12" ht="15" customHeight="1" x14ac:dyDescent="0.3">
      <c r="B16" s="1105" t="s">
        <v>785</v>
      </c>
      <c r="C16" s="1105"/>
      <c r="D16" s="1105"/>
      <c r="E16" s="1105"/>
      <c r="F16" s="1105"/>
      <c r="G16" s="1105"/>
      <c r="H16" s="1105"/>
      <c r="I16" s="1105"/>
      <c r="J16" s="1105"/>
    </row>
    <row r="17" spans="1:11" ht="15" customHeight="1" x14ac:dyDescent="0.3">
      <c r="B17" s="766"/>
      <c r="C17" s="766"/>
      <c r="D17" s="766"/>
      <c r="E17" s="766"/>
      <c r="F17" s="766"/>
      <c r="G17" s="766"/>
      <c r="H17" s="766"/>
      <c r="I17" s="766"/>
      <c r="J17" s="766"/>
    </row>
    <row r="18" spans="1:11" ht="13.8" x14ac:dyDescent="0.3">
      <c r="B18" s="770" t="s">
        <v>786</v>
      </c>
    </row>
    <row r="19" spans="1:11" ht="15" customHeight="1" x14ac:dyDescent="0.3">
      <c r="A19" s="765"/>
      <c r="B19" s="1112" t="s">
        <v>787</v>
      </c>
      <c r="C19" s="1112" t="s">
        <v>788</v>
      </c>
      <c r="D19" s="1112" t="s">
        <v>789</v>
      </c>
      <c r="E19" s="1113">
        <v>2017</v>
      </c>
      <c r="F19" s="1115">
        <v>2018</v>
      </c>
      <c r="G19" s="1115">
        <v>2019</v>
      </c>
      <c r="H19" s="1115">
        <v>2020</v>
      </c>
      <c r="I19" s="1115">
        <v>2021</v>
      </c>
      <c r="J19" s="1117" t="s">
        <v>14</v>
      </c>
      <c r="K19" s="1115" t="s">
        <v>15</v>
      </c>
    </row>
    <row r="20" spans="1:11" x14ac:dyDescent="0.3">
      <c r="B20" s="1112"/>
      <c r="C20" s="1112"/>
      <c r="D20" s="1112"/>
      <c r="E20" s="1114"/>
      <c r="F20" s="1116"/>
      <c r="G20" s="1116"/>
      <c r="H20" s="1116"/>
      <c r="I20" s="1116"/>
      <c r="J20" s="1118"/>
      <c r="K20" s="1116"/>
    </row>
    <row r="21" spans="1:11" ht="20.399999999999999" x14ac:dyDescent="0.3">
      <c r="B21" s="1119" t="s">
        <v>790</v>
      </c>
      <c r="C21" s="605" t="s">
        <v>963</v>
      </c>
      <c r="D21" s="593" t="s">
        <v>964</v>
      </c>
      <c r="E21" s="706">
        <v>482.55586515999994</v>
      </c>
      <c r="F21" s="706">
        <v>457.41790413999996</v>
      </c>
      <c r="G21" s="706">
        <v>428.33568538999998</v>
      </c>
      <c r="H21" s="706">
        <v>254.61014164999997</v>
      </c>
      <c r="I21" s="724">
        <v>374.22891029999994</v>
      </c>
      <c r="J21" s="707">
        <v>0.65793750798467976</v>
      </c>
      <c r="K21" s="608">
        <v>0.4698114846282675</v>
      </c>
    </row>
    <row r="22" spans="1:11" x14ac:dyDescent="0.3">
      <c r="B22" s="1120"/>
      <c r="C22" s="605" t="s">
        <v>949</v>
      </c>
      <c r="D22" s="593" t="s">
        <v>950</v>
      </c>
      <c r="E22" s="706">
        <v>43.800375769999995</v>
      </c>
      <c r="F22" s="706">
        <v>64.091134139999994</v>
      </c>
      <c r="G22" s="706">
        <v>91.326613440000003</v>
      </c>
      <c r="H22" s="706">
        <v>81.731664409999993</v>
      </c>
      <c r="I22" s="724">
        <v>53.409409260000011</v>
      </c>
      <c r="J22" s="707">
        <v>9.3899890319238899E-2</v>
      </c>
      <c r="K22" s="608">
        <v>-0.3465273263973162</v>
      </c>
    </row>
    <row r="23" spans="1:11" ht="20.399999999999999" x14ac:dyDescent="0.3">
      <c r="B23" s="1120"/>
      <c r="C23" s="605" t="s">
        <v>938</v>
      </c>
      <c r="D23" s="593" t="s">
        <v>939</v>
      </c>
      <c r="E23" s="706">
        <v>22.523541859999998</v>
      </c>
      <c r="F23" s="706">
        <v>32.440286520000001</v>
      </c>
      <c r="G23" s="706">
        <v>24.719815989999997</v>
      </c>
      <c r="H23" s="706">
        <v>16.306615129999997</v>
      </c>
      <c r="I23" s="724">
        <v>15.95751213</v>
      </c>
      <c r="J23" s="707">
        <v>2.805514345759914E-2</v>
      </c>
      <c r="K23" s="608">
        <v>-2.1408673548548918E-2</v>
      </c>
    </row>
    <row r="24" spans="1:11" x14ac:dyDescent="0.3">
      <c r="B24" s="1121"/>
      <c r="C24" s="609" t="s">
        <v>68</v>
      </c>
      <c r="D24" s="610"/>
      <c r="E24" s="706">
        <v>192.46518053000014</v>
      </c>
      <c r="F24" s="706">
        <v>195.80620166999992</v>
      </c>
      <c r="G24" s="706">
        <v>176.44080130999998</v>
      </c>
      <c r="H24" s="706">
        <v>149.4085077500001</v>
      </c>
      <c r="I24" s="724">
        <v>125.19513365000005</v>
      </c>
      <c r="J24" s="707">
        <v>0.22010745823848224</v>
      </c>
      <c r="K24" s="608">
        <v>-0.16206154833241104</v>
      </c>
    </row>
    <row r="25" spans="1:11" x14ac:dyDescent="0.3">
      <c r="B25" s="611"/>
      <c r="C25" s="612"/>
      <c r="D25" s="655" t="s">
        <v>26</v>
      </c>
      <c r="E25" s="708">
        <v>741.34496332000003</v>
      </c>
      <c r="F25" s="708">
        <v>749.75552646999984</v>
      </c>
      <c r="G25" s="708">
        <v>720.82291612999995</v>
      </c>
      <c r="H25" s="708">
        <v>502.05692894000003</v>
      </c>
      <c r="I25" s="708">
        <v>568.79096533999996</v>
      </c>
      <c r="J25" s="709">
        <v>1</v>
      </c>
      <c r="K25" s="614">
        <v>0.13292125365323892</v>
      </c>
    </row>
    <row r="26" spans="1:11" x14ac:dyDescent="0.3">
      <c r="B26" s="1119" t="s">
        <v>795</v>
      </c>
      <c r="C26" s="605" t="s">
        <v>965</v>
      </c>
      <c r="D26" s="593" t="s">
        <v>966</v>
      </c>
      <c r="E26" s="706">
        <v>47.372289680000009</v>
      </c>
      <c r="F26" s="706">
        <v>83.218803959999988</v>
      </c>
      <c r="G26" s="706">
        <v>74.280012580000005</v>
      </c>
      <c r="H26" s="706">
        <v>92.405736079999997</v>
      </c>
      <c r="I26" s="724">
        <v>116.2015495</v>
      </c>
      <c r="J26" s="707">
        <v>0.16187379626630113</v>
      </c>
      <c r="K26" s="608">
        <v>0.25751446208273099</v>
      </c>
    </row>
    <row r="27" spans="1:11" x14ac:dyDescent="0.3">
      <c r="B27" s="1120"/>
      <c r="C27" s="605" t="s">
        <v>967</v>
      </c>
      <c r="D27" s="593" t="s">
        <v>968</v>
      </c>
      <c r="E27" s="706">
        <v>53.989415620000003</v>
      </c>
      <c r="F27" s="706">
        <v>65.297063870000002</v>
      </c>
      <c r="G27" s="706">
        <v>67.771974200000002</v>
      </c>
      <c r="H27" s="706">
        <v>82.65362429999999</v>
      </c>
      <c r="I27" s="724">
        <v>83.888559570000027</v>
      </c>
      <c r="J27" s="707">
        <v>0.1168604003934358</v>
      </c>
      <c r="K27" s="608">
        <v>1.4941090369101184E-2</v>
      </c>
    </row>
    <row r="28" spans="1:11" x14ac:dyDescent="0.3">
      <c r="B28" s="1120"/>
      <c r="C28" s="605" t="s">
        <v>969</v>
      </c>
      <c r="D28" s="593" t="s">
        <v>970</v>
      </c>
      <c r="E28" s="706">
        <v>36.226287620000008</v>
      </c>
      <c r="F28" s="706">
        <v>31.587358809999998</v>
      </c>
      <c r="G28" s="706">
        <v>35.63515666</v>
      </c>
      <c r="H28" s="706">
        <v>51.784960720000001</v>
      </c>
      <c r="I28" s="724">
        <v>81.36527323</v>
      </c>
      <c r="J28" s="707">
        <v>0.11334535312702473</v>
      </c>
      <c r="K28" s="608">
        <v>0.57121434676642924</v>
      </c>
    </row>
    <row r="29" spans="1:11" x14ac:dyDescent="0.3">
      <c r="B29" s="1121"/>
      <c r="C29" s="609" t="s">
        <v>68</v>
      </c>
      <c r="D29" s="610"/>
      <c r="E29" s="706">
        <v>252.64328392999997</v>
      </c>
      <c r="F29" s="706">
        <v>399.56018279000023</v>
      </c>
      <c r="G29" s="706">
        <v>264.64046846000008</v>
      </c>
      <c r="H29" s="706">
        <v>340.37150346999988</v>
      </c>
      <c r="I29" s="724">
        <v>436.39736582999996</v>
      </c>
      <c r="J29" s="707">
        <v>0.60792045021323826</v>
      </c>
      <c r="K29" s="608">
        <v>0.28212074565890832</v>
      </c>
    </row>
    <row r="30" spans="1:11" ht="12" customHeight="1" x14ac:dyDescent="0.3">
      <c r="B30" s="611"/>
      <c r="C30" s="612"/>
      <c r="D30" s="655" t="s">
        <v>381</v>
      </c>
      <c r="E30" s="708">
        <v>390.23127684999997</v>
      </c>
      <c r="F30" s="708">
        <v>579.66340943000023</v>
      </c>
      <c r="G30" s="708">
        <v>442.32761190000008</v>
      </c>
      <c r="H30" s="708">
        <v>567.21582456999988</v>
      </c>
      <c r="I30" s="708">
        <v>717.85274813000001</v>
      </c>
      <c r="J30" s="709">
        <v>1</v>
      </c>
      <c r="K30" s="614">
        <v>0.26557249821828632</v>
      </c>
    </row>
    <row r="31" spans="1:11" x14ac:dyDescent="0.3">
      <c r="B31" s="1127" t="s">
        <v>971</v>
      </c>
      <c r="C31" s="1136"/>
      <c r="D31" s="1128"/>
      <c r="E31" s="710">
        <v>1131.5762401700001</v>
      </c>
      <c r="F31" s="710">
        <v>1329.4189359</v>
      </c>
      <c r="G31" s="710">
        <v>1163.1505280300003</v>
      </c>
      <c r="H31" s="710">
        <v>1069.2727535099998</v>
      </c>
      <c r="I31" s="710">
        <v>1286.64371347</v>
      </c>
      <c r="J31" s="711"/>
      <c r="K31" s="617">
        <v>0.20328859895331397</v>
      </c>
    </row>
    <row r="32" spans="1:11" ht="11.25" customHeight="1" x14ac:dyDescent="0.3">
      <c r="B32" s="1105" t="s">
        <v>19</v>
      </c>
      <c r="C32" s="1105"/>
      <c r="D32" s="1105"/>
      <c r="E32" s="1105"/>
      <c r="F32" s="1105"/>
      <c r="G32" s="1105"/>
      <c r="H32" s="1105"/>
      <c r="I32" s="1105"/>
      <c r="J32" s="1105"/>
      <c r="K32" s="1105"/>
    </row>
    <row r="33" spans="1:12" x14ac:dyDescent="0.3">
      <c r="B33" s="766"/>
      <c r="C33" s="766"/>
      <c r="D33" s="766"/>
      <c r="E33" s="766"/>
      <c r="F33" s="766"/>
      <c r="G33" s="766"/>
      <c r="H33" s="766"/>
      <c r="I33" s="766"/>
      <c r="J33" s="766"/>
      <c r="K33" s="766"/>
    </row>
    <row r="34" spans="1:12" ht="13.8" x14ac:dyDescent="0.3">
      <c r="B34" s="770" t="s">
        <v>803</v>
      </c>
    </row>
    <row r="35" spans="1:12" ht="15" customHeight="1" x14ac:dyDescent="0.3">
      <c r="A35" s="765"/>
      <c r="B35" s="1112" t="s">
        <v>804</v>
      </c>
      <c r="C35" s="1113">
        <v>2017</v>
      </c>
      <c r="D35" s="1115">
        <v>2018</v>
      </c>
      <c r="E35" s="1115">
        <v>2019</v>
      </c>
      <c r="F35" s="1115">
        <v>2020</v>
      </c>
      <c r="G35" s="1115">
        <v>2021</v>
      </c>
      <c r="H35" s="1117" t="s">
        <v>14</v>
      </c>
      <c r="I35" s="1115" t="s">
        <v>15</v>
      </c>
    </row>
    <row r="36" spans="1:12" x14ac:dyDescent="0.3">
      <c r="B36" s="1112"/>
      <c r="C36" s="1114"/>
      <c r="D36" s="1116"/>
      <c r="E36" s="1116"/>
      <c r="F36" s="1116"/>
      <c r="G36" s="1116"/>
      <c r="H36" s="1118"/>
      <c r="I36" s="1116"/>
    </row>
    <row r="37" spans="1:12" ht="8.25" customHeight="1" x14ac:dyDescent="0.3">
      <c r="B37" s="620" t="s">
        <v>805</v>
      </c>
      <c r="C37" s="668">
        <v>2.2556415800000011</v>
      </c>
      <c r="D37" s="668">
        <v>2.3143526899999998</v>
      </c>
      <c r="E37" s="668">
        <v>3.2009116899999994</v>
      </c>
      <c r="F37" s="668">
        <v>3.3529734099999993</v>
      </c>
      <c r="G37" s="669">
        <v>3.6246978000000012</v>
      </c>
      <c r="H37" s="670">
        <v>3.1406388594991792E-2</v>
      </c>
      <c r="I37" s="623">
        <v>8.103982846675839E-2</v>
      </c>
      <c r="K37" s="598"/>
      <c r="L37" s="598"/>
    </row>
    <row r="38" spans="1:12" x14ac:dyDescent="0.3">
      <c r="B38" s="620" t="s">
        <v>806</v>
      </c>
      <c r="C38" s="668">
        <v>60.239117869999951</v>
      </c>
      <c r="D38" s="668">
        <v>76.861423870000053</v>
      </c>
      <c r="E38" s="668">
        <v>75.20056026999994</v>
      </c>
      <c r="F38" s="668">
        <v>98.879905940000043</v>
      </c>
      <c r="G38" s="669">
        <v>109.96857358999996</v>
      </c>
      <c r="H38" s="670">
        <v>0.9528286069543479</v>
      </c>
      <c r="I38" s="623">
        <v>0.11214278113015674</v>
      </c>
      <c r="K38" s="598"/>
      <c r="L38" s="598"/>
    </row>
    <row r="39" spans="1:12" x14ac:dyDescent="0.3">
      <c r="B39" s="620" t="s">
        <v>807</v>
      </c>
      <c r="C39" s="668">
        <v>0</v>
      </c>
      <c r="D39" s="668">
        <v>1.5094030699999998</v>
      </c>
      <c r="E39" s="668">
        <v>0</v>
      </c>
      <c r="F39" s="668">
        <v>15.73220139</v>
      </c>
      <c r="G39" s="669">
        <v>1.81816267</v>
      </c>
      <c r="H39" s="670">
        <v>1.5753568019636784E-2</v>
      </c>
      <c r="I39" s="623">
        <v>-0.88443049863602086</v>
      </c>
      <c r="K39" s="598"/>
      <c r="L39" s="598"/>
    </row>
    <row r="40" spans="1:12" x14ac:dyDescent="0.3">
      <c r="B40" s="620" t="s">
        <v>808</v>
      </c>
      <c r="C40" s="668">
        <v>0</v>
      </c>
      <c r="D40" s="668">
        <v>0</v>
      </c>
      <c r="E40" s="668">
        <v>0</v>
      </c>
      <c r="F40" s="668">
        <v>0</v>
      </c>
      <c r="G40" s="669">
        <v>0</v>
      </c>
      <c r="H40" s="670">
        <v>0</v>
      </c>
      <c r="I40" s="623" t="s">
        <v>56</v>
      </c>
      <c r="K40" s="598"/>
      <c r="L40" s="598"/>
    </row>
    <row r="41" spans="1:12" x14ac:dyDescent="0.3">
      <c r="B41" s="620" t="s">
        <v>809</v>
      </c>
      <c r="C41" s="668">
        <v>4.5532010000000005E-2</v>
      </c>
      <c r="D41" s="668">
        <v>9.7949100000000004E-3</v>
      </c>
      <c r="E41" s="668">
        <v>1.8029569999999998E-2</v>
      </c>
      <c r="F41" s="668">
        <v>1.0473809999999998E-2</v>
      </c>
      <c r="G41" s="669">
        <v>1.3199099999999999E-3</v>
      </c>
      <c r="H41" s="670">
        <v>1.1436431023412656E-5</v>
      </c>
      <c r="I41" s="623">
        <v>-0.87397995571811982</v>
      </c>
      <c r="K41" s="598"/>
      <c r="L41" s="598"/>
    </row>
    <row r="42" spans="1:12" x14ac:dyDescent="0.3">
      <c r="B42" s="624" t="s">
        <v>972</v>
      </c>
      <c r="C42" s="671">
        <v>62.540291459999956</v>
      </c>
      <c r="D42" s="671">
        <v>80.694974540000061</v>
      </c>
      <c r="E42" s="671">
        <v>78.419501529999934</v>
      </c>
      <c r="F42" s="671">
        <v>117.97555455000004</v>
      </c>
      <c r="G42" s="671">
        <v>115.41275396999998</v>
      </c>
      <c r="H42" s="672">
        <v>1</v>
      </c>
      <c r="I42" s="626">
        <v>-2.1723149255584939E-2</v>
      </c>
      <c r="K42" s="598"/>
      <c r="L42" s="598"/>
    </row>
    <row r="43" spans="1:12" ht="15" customHeight="1" x14ac:dyDescent="0.3">
      <c r="B43" s="1105" t="s">
        <v>811</v>
      </c>
      <c r="C43" s="1105"/>
      <c r="D43" s="1105"/>
      <c r="E43" s="1105"/>
      <c r="F43" s="1105"/>
      <c r="G43" s="1105"/>
      <c r="H43" s="1105"/>
      <c r="I43" s="1105"/>
    </row>
    <row r="44" spans="1:12" ht="14.25" customHeight="1" x14ac:dyDescent="0.3">
      <c r="B44" s="846" t="s">
        <v>521</v>
      </c>
      <c r="C44" s="846"/>
      <c r="D44" s="846"/>
      <c r="E44" s="846"/>
      <c r="F44" s="846"/>
      <c r="G44" s="846"/>
      <c r="H44" s="846"/>
      <c r="I44" s="846"/>
    </row>
    <row r="45" spans="1:12" ht="15" customHeight="1" x14ac:dyDescent="0.3">
      <c r="B45" s="618"/>
      <c r="C45" s="618"/>
      <c r="D45" s="618"/>
      <c r="E45" s="618"/>
      <c r="F45" s="618"/>
      <c r="G45" s="618"/>
      <c r="H45" s="618"/>
      <c r="I45" s="618"/>
    </row>
    <row r="46" spans="1:12" ht="13.8" x14ac:dyDescent="0.3">
      <c r="B46" s="721" t="s">
        <v>840</v>
      </c>
    </row>
    <row r="47" spans="1:12" x14ac:dyDescent="0.3">
      <c r="B47" s="1139" t="s">
        <v>776</v>
      </c>
      <c r="C47" s="1095" t="s">
        <v>660</v>
      </c>
      <c r="D47" s="1097">
        <v>2020</v>
      </c>
      <c r="E47" s="1098"/>
      <c r="F47" s="1098"/>
      <c r="G47" s="1099"/>
      <c r="H47" s="1097">
        <v>2021</v>
      </c>
      <c r="I47" s="1098"/>
      <c r="J47" s="1098"/>
      <c r="K47" s="1099"/>
    </row>
    <row r="48" spans="1:12" ht="12" x14ac:dyDescent="0.3">
      <c r="B48" s="1140"/>
      <c r="C48" s="1096"/>
      <c r="D48" s="628" t="s">
        <v>973</v>
      </c>
      <c r="E48" s="628" t="s">
        <v>974</v>
      </c>
      <c r="F48" s="628" t="s">
        <v>715</v>
      </c>
      <c r="G48" s="628" t="s">
        <v>716</v>
      </c>
      <c r="H48" s="628" t="s">
        <v>973</v>
      </c>
      <c r="I48" s="628" t="s">
        <v>974</v>
      </c>
      <c r="J48" s="628" t="s">
        <v>715</v>
      </c>
      <c r="K48" s="628" t="s">
        <v>716</v>
      </c>
    </row>
    <row r="49" spans="2:12" x14ac:dyDescent="0.3">
      <c r="B49" s="1102" t="s">
        <v>614</v>
      </c>
      <c r="C49" s="713" t="s">
        <v>682</v>
      </c>
      <c r="D49" s="639">
        <v>0</v>
      </c>
      <c r="E49" s="630">
        <v>282</v>
      </c>
      <c r="F49" s="639">
        <v>0</v>
      </c>
      <c r="G49" s="639">
        <v>0</v>
      </c>
      <c r="H49" s="631">
        <v>0</v>
      </c>
      <c r="I49" s="631">
        <v>0</v>
      </c>
      <c r="J49" s="631">
        <v>0</v>
      </c>
      <c r="K49" s="631">
        <v>0</v>
      </c>
    </row>
    <row r="50" spans="2:12" x14ac:dyDescent="0.3">
      <c r="B50" s="1102"/>
      <c r="C50" s="713" t="s">
        <v>475</v>
      </c>
      <c r="D50" s="639">
        <v>9254</v>
      </c>
      <c r="E50" s="630">
        <v>61</v>
      </c>
      <c r="F50" s="639">
        <v>14</v>
      </c>
      <c r="G50" s="639">
        <v>240</v>
      </c>
      <c r="H50" s="631">
        <v>3</v>
      </c>
      <c r="I50" s="631">
        <v>0</v>
      </c>
      <c r="J50" s="631">
        <v>0</v>
      </c>
      <c r="K50" s="631">
        <v>0</v>
      </c>
    </row>
    <row r="51" spans="2:12" x14ac:dyDescent="0.3">
      <c r="B51" s="1102"/>
      <c r="C51" s="713" t="s">
        <v>683</v>
      </c>
      <c r="D51" s="639">
        <v>2008</v>
      </c>
      <c r="E51" s="630">
        <v>4</v>
      </c>
      <c r="F51" s="639">
        <v>1</v>
      </c>
      <c r="G51" s="639">
        <v>2</v>
      </c>
      <c r="H51" s="631">
        <v>2</v>
      </c>
      <c r="I51" s="631">
        <v>0</v>
      </c>
      <c r="J51" s="631">
        <v>0</v>
      </c>
      <c r="K51" s="631">
        <v>0</v>
      </c>
    </row>
    <row r="52" spans="2:12" ht="12" x14ac:dyDescent="0.3">
      <c r="B52" s="1102"/>
      <c r="C52" s="713" t="s">
        <v>975</v>
      </c>
      <c r="D52" s="639">
        <v>121</v>
      </c>
      <c r="E52" s="630">
        <v>3</v>
      </c>
      <c r="F52" s="639">
        <v>2</v>
      </c>
      <c r="G52" s="639">
        <v>15</v>
      </c>
      <c r="H52" s="631">
        <v>0</v>
      </c>
      <c r="I52" s="631">
        <v>0</v>
      </c>
      <c r="J52" s="631">
        <v>0</v>
      </c>
      <c r="K52" s="631">
        <v>0</v>
      </c>
    </row>
    <row r="53" spans="2:12" x14ac:dyDescent="0.3">
      <c r="B53" s="1103" t="s">
        <v>815</v>
      </c>
      <c r="C53" s="1103"/>
      <c r="D53" s="632">
        <v>11383</v>
      </c>
      <c r="E53" s="632">
        <v>350</v>
      </c>
      <c r="F53" s="632">
        <v>17</v>
      </c>
      <c r="G53" s="632">
        <v>257</v>
      </c>
      <c r="H53" s="632">
        <v>5</v>
      </c>
      <c r="I53" s="632">
        <v>0</v>
      </c>
      <c r="J53" s="632">
        <v>0</v>
      </c>
      <c r="K53" s="632">
        <v>0</v>
      </c>
    </row>
    <row r="54" spans="2:12" x14ac:dyDescent="0.3">
      <c r="B54" s="1102" t="s">
        <v>618</v>
      </c>
      <c r="C54" s="713" t="s">
        <v>682</v>
      </c>
      <c r="D54" s="639">
        <v>0</v>
      </c>
      <c r="E54" s="630">
        <v>280</v>
      </c>
      <c r="F54" s="639">
        <v>1</v>
      </c>
      <c r="G54" s="639">
        <v>0</v>
      </c>
      <c r="H54" s="631">
        <v>0</v>
      </c>
      <c r="I54" s="631">
        <v>0</v>
      </c>
      <c r="J54" s="631">
        <v>0</v>
      </c>
      <c r="K54" s="631">
        <v>0</v>
      </c>
    </row>
    <row r="55" spans="2:12" x14ac:dyDescent="0.3">
      <c r="B55" s="1102"/>
      <c r="C55" s="713" t="s">
        <v>475</v>
      </c>
      <c r="D55" s="630">
        <v>9456</v>
      </c>
      <c r="E55" s="630">
        <v>90</v>
      </c>
      <c r="F55" s="630">
        <v>24</v>
      </c>
      <c r="G55" s="630">
        <v>336</v>
      </c>
      <c r="H55" s="631">
        <v>1</v>
      </c>
      <c r="I55" s="631">
        <v>0</v>
      </c>
      <c r="J55" s="631">
        <v>0</v>
      </c>
      <c r="K55" s="631">
        <v>0</v>
      </c>
    </row>
    <row r="56" spans="2:12" x14ac:dyDescent="0.3">
      <c r="B56" s="1102"/>
      <c r="C56" s="713" t="s">
        <v>683</v>
      </c>
      <c r="D56" s="630">
        <v>2084</v>
      </c>
      <c r="E56" s="630">
        <v>3</v>
      </c>
      <c r="F56" s="630">
        <v>0</v>
      </c>
      <c r="G56" s="639">
        <v>0</v>
      </c>
      <c r="H56" s="631">
        <v>2</v>
      </c>
      <c r="I56" s="631">
        <v>0</v>
      </c>
      <c r="J56" s="631">
        <v>0</v>
      </c>
      <c r="K56" s="631">
        <v>0</v>
      </c>
    </row>
    <row r="57" spans="2:12" ht="12" x14ac:dyDescent="0.3">
      <c r="B57" s="1102"/>
      <c r="C57" s="713" t="s">
        <v>975</v>
      </c>
      <c r="D57" s="630">
        <v>104</v>
      </c>
      <c r="E57" s="630">
        <v>3</v>
      </c>
      <c r="F57" s="630">
        <v>1</v>
      </c>
      <c r="G57" s="630">
        <v>0</v>
      </c>
      <c r="H57" s="631">
        <v>0</v>
      </c>
      <c r="I57" s="631">
        <v>0</v>
      </c>
      <c r="J57" s="631">
        <v>0</v>
      </c>
      <c r="K57" s="631">
        <v>0</v>
      </c>
    </row>
    <row r="58" spans="2:12" x14ac:dyDescent="0.3">
      <c r="B58" s="1103" t="s">
        <v>816</v>
      </c>
      <c r="C58" s="1103"/>
      <c r="D58" s="760">
        <v>11644</v>
      </c>
      <c r="E58" s="760">
        <v>376</v>
      </c>
      <c r="F58" s="760">
        <v>26</v>
      </c>
      <c r="G58" s="760">
        <v>336</v>
      </c>
      <c r="H58" s="760">
        <v>3</v>
      </c>
      <c r="I58" s="760">
        <v>0</v>
      </c>
      <c r="J58" s="760">
        <v>0</v>
      </c>
      <c r="K58" s="760">
        <v>0</v>
      </c>
    </row>
    <row r="59" spans="2:12" x14ac:dyDescent="0.3">
      <c r="B59" s="1097" t="s">
        <v>976</v>
      </c>
      <c r="C59" s="1099"/>
      <c r="D59" s="751">
        <v>23027</v>
      </c>
      <c r="E59" s="751">
        <v>726</v>
      </c>
      <c r="F59" s="751">
        <v>43</v>
      </c>
      <c r="G59" s="751">
        <v>593</v>
      </c>
      <c r="H59" s="751">
        <v>8</v>
      </c>
      <c r="I59" s="751">
        <v>0</v>
      </c>
      <c r="J59" s="751">
        <v>0</v>
      </c>
      <c r="K59" s="751">
        <v>0</v>
      </c>
    </row>
    <row r="60" spans="2:12" ht="11.25" customHeight="1" x14ac:dyDescent="0.3">
      <c r="B60" s="1094" t="s">
        <v>842</v>
      </c>
      <c r="C60" s="1094"/>
      <c r="D60" s="1094"/>
      <c r="E60" s="1094"/>
      <c r="F60" s="1094"/>
      <c r="G60" s="1094"/>
      <c r="H60" s="1094"/>
      <c r="I60" s="1094"/>
      <c r="J60" s="1094"/>
      <c r="K60" s="1094"/>
      <c r="L60" s="680"/>
    </row>
    <row r="61" spans="2:12" ht="11.25" customHeight="1" x14ac:dyDescent="0.3">
      <c r="B61" s="1093" t="s">
        <v>977</v>
      </c>
      <c r="C61" s="1093"/>
      <c r="D61" s="1093"/>
      <c r="E61" s="1093"/>
      <c r="F61" s="1093"/>
      <c r="G61" s="1093"/>
      <c r="H61" s="1093"/>
      <c r="I61" s="1093"/>
      <c r="J61" s="1093"/>
      <c r="K61" s="1093"/>
      <c r="L61" s="682"/>
    </row>
    <row r="62" spans="2:12" x14ac:dyDescent="0.3">
      <c r="B62" s="1093" t="s">
        <v>700</v>
      </c>
      <c r="C62" s="1093"/>
      <c r="D62" s="1093"/>
      <c r="E62" s="1093"/>
      <c r="F62" s="1093"/>
      <c r="G62" s="1093"/>
      <c r="H62" s="1093"/>
      <c r="I62" s="1093"/>
      <c r="J62" s="1093"/>
      <c r="K62" s="1093"/>
      <c r="L62" s="682"/>
    </row>
    <row r="63" spans="2:12" ht="11.25" customHeight="1" x14ac:dyDescent="0.3">
      <c r="B63" s="1093" t="s">
        <v>701</v>
      </c>
      <c r="C63" s="1093"/>
      <c r="D63" s="1093"/>
      <c r="E63" s="1093"/>
      <c r="F63" s="1093"/>
      <c r="G63" s="1093"/>
      <c r="H63" s="1093"/>
      <c r="I63" s="1093"/>
      <c r="J63" s="1093"/>
      <c r="K63" s="1093"/>
      <c r="L63" s="683"/>
    </row>
    <row r="64" spans="2:12" x14ac:dyDescent="0.3">
      <c r="B64" s="1094" t="s">
        <v>819</v>
      </c>
      <c r="C64" s="1094"/>
      <c r="D64" s="1094"/>
      <c r="E64" s="1094"/>
      <c r="F64" s="1094"/>
      <c r="G64" s="1094"/>
      <c r="H64" s="1094"/>
      <c r="I64" s="1094"/>
      <c r="J64" s="1094"/>
      <c r="K64" s="1094"/>
      <c r="L64" s="683"/>
    </row>
    <row r="66" spans="2:11" ht="12" x14ac:dyDescent="0.3">
      <c r="B66" s="736" t="s">
        <v>978</v>
      </c>
      <c r="C66" s="734"/>
      <c r="D66" s="734"/>
      <c r="E66" s="734"/>
      <c r="F66" s="734"/>
      <c r="G66" s="734"/>
      <c r="H66" s="734"/>
      <c r="I66" s="734"/>
      <c r="J66" s="734"/>
      <c r="K66" s="734"/>
    </row>
    <row r="67" spans="2:11" ht="11.25" customHeight="1" x14ac:dyDescent="0.3">
      <c r="B67" s="1095" t="s">
        <v>821</v>
      </c>
      <c r="C67" s="1097">
        <v>2020</v>
      </c>
      <c r="D67" s="1098"/>
      <c r="E67" s="1099"/>
      <c r="F67" s="1097">
        <v>2021</v>
      </c>
      <c r="G67" s="1098"/>
      <c r="H67" s="1099"/>
      <c r="I67" s="1100" t="s">
        <v>822</v>
      </c>
      <c r="J67" s="1100" t="s">
        <v>823</v>
      </c>
      <c r="K67" s="1100" t="s">
        <v>824</v>
      </c>
    </row>
    <row r="68" spans="2:11" x14ac:dyDescent="0.3">
      <c r="B68" s="1096"/>
      <c r="C68" s="637" t="s">
        <v>614</v>
      </c>
      <c r="D68" s="628" t="s">
        <v>618</v>
      </c>
      <c r="E68" s="628" t="s">
        <v>653</v>
      </c>
      <c r="F68" s="637" t="s">
        <v>614</v>
      </c>
      <c r="G68" s="628" t="s">
        <v>618</v>
      </c>
      <c r="H68" s="628" t="s">
        <v>653</v>
      </c>
      <c r="I68" s="1101"/>
      <c r="J68" s="1101"/>
      <c r="K68" s="1101"/>
    </row>
    <row r="69" spans="2:11" x14ac:dyDescent="0.3">
      <c r="B69" s="638" t="s">
        <v>825</v>
      </c>
      <c r="C69" s="639">
        <v>224</v>
      </c>
      <c r="D69" s="639">
        <v>0</v>
      </c>
      <c r="E69" s="639">
        <v>224</v>
      </c>
      <c r="F69" s="631">
        <v>844</v>
      </c>
      <c r="G69" s="631">
        <v>0</v>
      </c>
      <c r="H69" s="640">
        <v>844</v>
      </c>
      <c r="I69" s="641">
        <f>(F69-C69)/C69</f>
        <v>2.7678571428571428</v>
      </c>
      <c r="J69" s="641" t="e">
        <f>(G69-D69)/D69</f>
        <v>#DIV/0!</v>
      </c>
      <c r="K69" s="641">
        <f>(H69-E69)/E69</f>
        <v>2.7678571428571428</v>
      </c>
    </row>
    <row r="70" spans="2:11" x14ac:dyDescent="0.3">
      <c r="B70" s="638" t="s">
        <v>826</v>
      </c>
      <c r="C70" s="642">
        <v>821.34519999999998</v>
      </c>
      <c r="D70" s="642">
        <v>0</v>
      </c>
      <c r="E70" s="642">
        <v>821.34519999999998</v>
      </c>
      <c r="F70" s="643">
        <v>3730.4706900000006</v>
      </c>
      <c r="G70" s="643">
        <v>0</v>
      </c>
      <c r="H70" s="643">
        <v>3730.4706900000006</v>
      </c>
      <c r="I70" s="641">
        <f t="shared" ref="I70:K70" si="0">(F70-C70)/C70</f>
        <v>3.5419035625946318</v>
      </c>
      <c r="J70" s="641" t="e">
        <f t="shared" si="0"/>
        <v>#DIV/0!</v>
      </c>
      <c r="K70" s="641">
        <f t="shared" si="0"/>
        <v>3.5419035625946318</v>
      </c>
    </row>
    <row r="71" spans="2:11" x14ac:dyDescent="0.3">
      <c r="B71" s="1092" t="s">
        <v>979</v>
      </c>
      <c r="C71" s="1092"/>
      <c r="D71" s="1092"/>
      <c r="E71" s="1092"/>
      <c r="F71" s="1092"/>
      <c r="G71" s="1092"/>
      <c r="H71" s="1092"/>
      <c r="I71" s="1092"/>
      <c r="J71" s="1092"/>
      <c r="K71" s="1092"/>
    </row>
    <row r="72" spans="2:11" x14ac:dyDescent="0.3">
      <c r="B72" s="771" t="s">
        <v>980</v>
      </c>
    </row>
  </sheetData>
  <mergeCells count="48">
    <mergeCell ref="B31:D31"/>
    <mergeCell ref="B6:B8"/>
    <mergeCell ref="B10:B13"/>
    <mergeCell ref="B16:J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21:B24"/>
    <mergeCell ref="B26:B29"/>
    <mergeCell ref="B32:K32"/>
    <mergeCell ref="B35:B36"/>
    <mergeCell ref="C35:C36"/>
    <mergeCell ref="D35:D36"/>
    <mergeCell ref="E35:E36"/>
    <mergeCell ref="F35:F36"/>
    <mergeCell ref="G35:G36"/>
    <mergeCell ref="H35:H36"/>
    <mergeCell ref="I35:I36"/>
    <mergeCell ref="B60:K60"/>
    <mergeCell ref="B43:I43"/>
    <mergeCell ref="B44:I44"/>
    <mergeCell ref="B47:B48"/>
    <mergeCell ref="C47:C48"/>
    <mergeCell ref="D47:G47"/>
    <mergeCell ref="H47:K47"/>
    <mergeCell ref="B49:B52"/>
    <mergeCell ref="B53:C53"/>
    <mergeCell ref="B54:B57"/>
    <mergeCell ref="B58:C58"/>
    <mergeCell ref="B59:C59"/>
    <mergeCell ref="B71:K71"/>
    <mergeCell ref="B61:K61"/>
    <mergeCell ref="B62:K62"/>
    <mergeCell ref="B63:K63"/>
    <mergeCell ref="B64:K64"/>
    <mergeCell ref="B67:B68"/>
    <mergeCell ref="C67:E67"/>
    <mergeCell ref="F67:H67"/>
    <mergeCell ref="I67:I68"/>
    <mergeCell ref="J67:J68"/>
    <mergeCell ref="K67:K68"/>
  </mergeCells>
  <pageMargins left="0.7" right="0.7" top="0.75" bottom="0.75" header="0.3" footer="0.3"/>
  <pageSetup paperSize="183" scale="1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zoomScaleNormal="100" workbookViewId="0">
      <selection sqref="A1:A1048576"/>
    </sheetView>
  </sheetViews>
  <sheetFormatPr baseColWidth="10" defaultColWidth="11.44140625" defaultRowHeight="10.199999999999999" x14ac:dyDescent="0.3"/>
  <cols>
    <col min="1" max="1" width="3.77734375" style="772" customWidth="1"/>
    <col min="2" max="2" width="52.88671875" style="772" customWidth="1"/>
    <col min="3" max="3" width="34" style="772" customWidth="1"/>
    <col min="4" max="4" width="42.5546875" style="772" customWidth="1"/>
    <col min="5" max="5" width="9.5546875" style="772" bestFit="1" customWidth="1"/>
    <col min="6" max="6" width="10" style="772" bestFit="1" customWidth="1"/>
    <col min="7" max="7" width="12.109375" style="772" customWidth="1"/>
    <col min="8" max="9" width="13" style="772" customWidth="1"/>
    <col min="10" max="10" width="13.33203125" style="772" customWidth="1"/>
    <col min="11" max="16384" width="11.44140625" style="772"/>
  </cols>
  <sheetData>
    <row r="2" spans="1:12" ht="14.4" x14ac:dyDescent="0.3">
      <c r="B2" s="773" t="s">
        <v>981</v>
      </c>
    </row>
    <row r="3" spans="1:12" x14ac:dyDescent="0.3">
      <c r="B3" s="774"/>
    </row>
    <row r="4" spans="1:12" ht="13.8" x14ac:dyDescent="0.3">
      <c r="B4" s="775" t="s">
        <v>774</v>
      </c>
    </row>
    <row r="5" spans="1:12" ht="20.399999999999999" x14ac:dyDescent="0.3">
      <c r="A5" s="774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2" x14ac:dyDescent="0.3">
      <c r="B6" s="693" t="s">
        <v>846</v>
      </c>
      <c r="C6" s="593" t="s">
        <v>734</v>
      </c>
      <c r="D6" s="649">
        <v>13</v>
      </c>
      <c r="E6" s="649">
        <v>13</v>
      </c>
      <c r="F6" s="649">
        <v>30</v>
      </c>
      <c r="G6" s="649">
        <v>13</v>
      </c>
      <c r="H6" s="650">
        <v>11</v>
      </c>
      <c r="I6" s="739">
        <v>1</v>
      </c>
      <c r="J6" s="740">
        <v>-0.15384615384615385</v>
      </c>
      <c r="L6" s="598"/>
    </row>
    <row r="7" spans="1:12" x14ac:dyDescent="0.3">
      <c r="B7" s="611" t="s">
        <v>778</v>
      </c>
      <c r="C7" s="655"/>
      <c r="D7" s="653">
        <v>13</v>
      </c>
      <c r="E7" s="653">
        <v>13</v>
      </c>
      <c r="F7" s="653">
        <v>30</v>
      </c>
      <c r="G7" s="653">
        <v>13</v>
      </c>
      <c r="H7" s="653">
        <v>11</v>
      </c>
      <c r="I7" s="741">
        <v>1</v>
      </c>
      <c r="J7" s="742">
        <v>-0.15384615384615385</v>
      </c>
      <c r="L7" s="598"/>
    </row>
    <row r="8" spans="1:12" x14ac:dyDescent="0.3">
      <c r="B8" s="1119" t="s">
        <v>847</v>
      </c>
      <c r="C8" s="593" t="s">
        <v>748</v>
      </c>
      <c r="D8" s="649">
        <v>62</v>
      </c>
      <c r="E8" s="649">
        <v>69</v>
      </c>
      <c r="F8" s="649">
        <v>118</v>
      </c>
      <c r="G8" s="649">
        <v>101</v>
      </c>
      <c r="H8" s="650">
        <v>102</v>
      </c>
      <c r="I8" s="739">
        <v>1</v>
      </c>
      <c r="J8" s="740">
        <v>9.9009900990099098E-3</v>
      </c>
      <c r="L8" s="598"/>
    </row>
    <row r="9" spans="1:12" x14ac:dyDescent="0.3">
      <c r="B9" s="1120"/>
      <c r="C9" s="593" t="s">
        <v>781</v>
      </c>
      <c r="D9" s="649">
        <v>2</v>
      </c>
      <c r="E9" s="649">
        <v>0</v>
      </c>
      <c r="F9" s="649">
        <v>3</v>
      </c>
      <c r="G9" s="649">
        <v>0</v>
      </c>
      <c r="H9" s="650">
        <v>0</v>
      </c>
      <c r="I9" s="739">
        <v>0</v>
      </c>
      <c r="J9" s="740" t="s">
        <v>56</v>
      </c>
      <c r="L9" s="598"/>
    </row>
    <row r="10" spans="1:12" x14ac:dyDescent="0.3">
      <c r="B10" s="1121"/>
      <c r="C10" s="593" t="s">
        <v>750</v>
      </c>
      <c r="D10" s="649">
        <v>1</v>
      </c>
      <c r="E10" s="649">
        <v>1</v>
      </c>
      <c r="F10" s="649">
        <v>3</v>
      </c>
      <c r="G10" s="649">
        <v>0</v>
      </c>
      <c r="H10" s="650">
        <v>0</v>
      </c>
      <c r="I10" s="739">
        <v>0</v>
      </c>
      <c r="J10" s="740" t="s">
        <v>56</v>
      </c>
      <c r="L10" s="598"/>
    </row>
    <row r="11" spans="1:12" x14ac:dyDescent="0.3">
      <c r="B11" s="611" t="s">
        <v>783</v>
      </c>
      <c r="C11" s="655"/>
      <c r="D11" s="653">
        <v>65</v>
      </c>
      <c r="E11" s="653">
        <v>70</v>
      </c>
      <c r="F11" s="653">
        <v>124</v>
      </c>
      <c r="G11" s="653">
        <v>101</v>
      </c>
      <c r="H11" s="653">
        <v>102</v>
      </c>
      <c r="I11" s="741">
        <v>1</v>
      </c>
      <c r="J11" s="742">
        <v>9.9009900990099098E-3</v>
      </c>
      <c r="L11" s="598"/>
    </row>
    <row r="12" spans="1:12" x14ac:dyDescent="0.3">
      <c r="B12" s="656" t="s">
        <v>982</v>
      </c>
      <c r="C12" s="657"/>
      <c r="D12" s="658">
        <v>78</v>
      </c>
      <c r="E12" s="658">
        <v>83</v>
      </c>
      <c r="F12" s="658">
        <v>154</v>
      </c>
      <c r="G12" s="658">
        <v>114</v>
      </c>
      <c r="H12" s="658">
        <v>113</v>
      </c>
      <c r="I12" s="743"/>
      <c r="J12" s="744">
        <v>-8.7719298245614308E-3</v>
      </c>
      <c r="L12" s="598"/>
    </row>
    <row r="13" spans="1:12" ht="15" customHeight="1" x14ac:dyDescent="0.3">
      <c r="B13" s="1105" t="s">
        <v>785</v>
      </c>
      <c r="C13" s="1105"/>
      <c r="D13" s="1105"/>
      <c r="E13" s="1105"/>
      <c r="F13" s="1105"/>
      <c r="G13" s="1105"/>
      <c r="H13" s="1105"/>
      <c r="I13" s="1105"/>
      <c r="J13" s="1105"/>
    </row>
    <row r="14" spans="1:12" ht="15" customHeight="1" x14ac:dyDescent="0.3">
      <c r="B14" s="776"/>
      <c r="C14" s="776"/>
      <c r="D14" s="776"/>
      <c r="E14" s="776"/>
      <c r="F14" s="776"/>
      <c r="G14" s="776"/>
      <c r="H14" s="776"/>
      <c r="I14" s="776"/>
      <c r="J14" s="776"/>
    </row>
    <row r="15" spans="1:12" ht="13.8" x14ac:dyDescent="0.3">
      <c r="B15" s="775" t="s">
        <v>786</v>
      </c>
    </row>
    <row r="16" spans="1:12" ht="15" customHeight="1" x14ac:dyDescent="0.3">
      <c r="A16" s="774"/>
      <c r="B16" s="1112" t="s">
        <v>787</v>
      </c>
      <c r="C16" s="1112" t="s">
        <v>788</v>
      </c>
      <c r="D16" s="1112" t="s">
        <v>789</v>
      </c>
      <c r="E16" s="1113">
        <v>2017</v>
      </c>
      <c r="F16" s="1115">
        <v>2018</v>
      </c>
      <c r="G16" s="1115">
        <v>2019</v>
      </c>
      <c r="H16" s="1115">
        <v>2020</v>
      </c>
      <c r="I16" s="1115">
        <v>2021</v>
      </c>
      <c r="J16" s="1117" t="s">
        <v>14</v>
      </c>
      <c r="K16" s="1115" t="s">
        <v>15</v>
      </c>
    </row>
    <row r="17" spans="2:13" x14ac:dyDescent="0.3">
      <c r="B17" s="1112"/>
      <c r="C17" s="1112"/>
      <c r="D17" s="1112"/>
      <c r="E17" s="1114"/>
      <c r="F17" s="1116"/>
      <c r="G17" s="1116"/>
      <c r="H17" s="1116"/>
      <c r="I17" s="1116"/>
      <c r="J17" s="1118"/>
      <c r="K17" s="1116"/>
    </row>
    <row r="18" spans="2:13" x14ac:dyDescent="0.3">
      <c r="B18" s="1119" t="s">
        <v>790</v>
      </c>
      <c r="C18" s="605" t="s">
        <v>44</v>
      </c>
      <c r="D18" s="593" t="s">
        <v>43</v>
      </c>
      <c r="E18" s="706">
        <v>0</v>
      </c>
      <c r="F18" s="706">
        <v>0</v>
      </c>
      <c r="G18" s="706">
        <v>0</v>
      </c>
      <c r="H18" s="706">
        <v>0.74694199999999999</v>
      </c>
      <c r="I18" s="724">
        <v>0.60789899999999997</v>
      </c>
      <c r="J18" s="707">
        <v>0.99735411149613695</v>
      </c>
      <c r="K18" s="608">
        <v>-0.18614966088397766</v>
      </c>
      <c r="L18" s="598"/>
      <c r="M18" s="598"/>
    </row>
    <row r="19" spans="2:13" x14ac:dyDescent="0.3">
      <c r="B19" s="1120"/>
      <c r="C19" s="605" t="s">
        <v>927</v>
      </c>
      <c r="D19" s="593" t="s">
        <v>928</v>
      </c>
      <c r="E19" s="706">
        <v>0</v>
      </c>
      <c r="F19" s="706">
        <v>0</v>
      </c>
      <c r="G19" s="706">
        <v>0</v>
      </c>
      <c r="H19" s="706">
        <v>0</v>
      </c>
      <c r="I19" s="724">
        <v>1.598E-3</v>
      </c>
      <c r="J19" s="707">
        <v>2.621770837212805E-3</v>
      </c>
      <c r="K19" s="608" t="s">
        <v>56</v>
      </c>
      <c r="L19" s="598"/>
      <c r="M19" s="598"/>
    </row>
    <row r="20" spans="2:13" x14ac:dyDescent="0.3">
      <c r="B20" s="1120"/>
      <c r="C20" s="777" t="s">
        <v>983</v>
      </c>
      <c r="D20" s="593" t="s">
        <v>984</v>
      </c>
      <c r="E20" s="706">
        <v>0.27635854000000004</v>
      </c>
      <c r="F20" s="706">
        <v>0.35896725000000002</v>
      </c>
      <c r="G20" s="706">
        <v>4.0270000000000006E-5</v>
      </c>
      <c r="H20" s="706">
        <v>0</v>
      </c>
      <c r="I20" s="724">
        <v>1.47E-5</v>
      </c>
      <c r="J20" s="707">
        <v>2.4117666650205402E-5</v>
      </c>
      <c r="K20" s="608" t="s">
        <v>56</v>
      </c>
      <c r="L20" s="598"/>
      <c r="M20" s="598"/>
    </row>
    <row r="21" spans="2:13" x14ac:dyDescent="0.3">
      <c r="B21" s="1121"/>
      <c r="C21" s="609" t="s">
        <v>68</v>
      </c>
      <c r="D21" s="610"/>
      <c r="E21" s="706">
        <v>0.52765341999999993</v>
      </c>
      <c r="F21" s="706">
        <v>0.84154470999999997</v>
      </c>
      <c r="G21" s="706">
        <v>1.5837349299999999</v>
      </c>
      <c r="H21" s="706">
        <v>0.10413276999999999</v>
      </c>
      <c r="I21" s="724">
        <v>0</v>
      </c>
      <c r="J21" s="707">
        <v>0</v>
      </c>
      <c r="K21" s="608">
        <v>-1</v>
      </c>
      <c r="L21" s="598"/>
      <c r="M21" s="598"/>
    </row>
    <row r="22" spans="2:13" x14ac:dyDescent="0.3">
      <c r="B22" s="611"/>
      <c r="C22" s="612"/>
      <c r="D22" s="655" t="s">
        <v>26</v>
      </c>
      <c r="E22" s="708">
        <v>0.80401195999999997</v>
      </c>
      <c r="F22" s="708">
        <v>1.20051196</v>
      </c>
      <c r="G22" s="708">
        <v>1.5837751999999998</v>
      </c>
      <c r="H22" s="708">
        <v>0.85107476999999998</v>
      </c>
      <c r="I22" s="708">
        <v>0.60951169999999999</v>
      </c>
      <c r="J22" s="709">
        <v>1</v>
      </c>
      <c r="K22" s="614">
        <v>-0.28383295864827485</v>
      </c>
      <c r="L22" s="598"/>
      <c r="M22" s="598"/>
    </row>
    <row r="23" spans="2:13" x14ac:dyDescent="0.3">
      <c r="B23" s="1119" t="s">
        <v>795</v>
      </c>
      <c r="C23" s="605" t="s">
        <v>910</v>
      </c>
      <c r="D23" s="593" t="s">
        <v>911</v>
      </c>
      <c r="E23" s="706">
        <v>1.43665697</v>
      </c>
      <c r="F23" s="706">
        <v>0.85411051999999998</v>
      </c>
      <c r="G23" s="706">
        <v>0.96754214000000005</v>
      </c>
      <c r="H23" s="706">
        <v>0.91908580000000006</v>
      </c>
      <c r="I23" s="724">
        <v>0.81474844999999996</v>
      </c>
      <c r="J23" s="707">
        <v>0.36625598582433128</v>
      </c>
      <c r="K23" s="608">
        <v>-0.11352297032551273</v>
      </c>
      <c r="L23" s="598"/>
      <c r="M23" s="598"/>
    </row>
    <row r="24" spans="2:13" ht="15" customHeight="1" x14ac:dyDescent="0.3">
      <c r="B24" s="1120"/>
      <c r="C24" s="605" t="s">
        <v>985</v>
      </c>
      <c r="D24" s="593" t="s">
        <v>986</v>
      </c>
      <c r="E24" s="706">
        <v>0.60959507999999996</v>
      </c>
      <c r="F24" s="706">
        <v>0.70347268000000007</v>
      </c>
      <c r="G24" s="706">
        <v>0.50183341999999997</v>
      </c>
      <c r="H24" s="706">
        <v>0.52200064000000002</v>
      </c>
      <c r="I24" s="724">
        <v>0.66613143999999991</v>
      </c>
      <c r="J24" s="707">
        <v>0.29944779550765804</v>
      </c>
      <c r="K24" s="608">
        <v>0.27611230514966389</v>
      </c>
      <c r="L24" s="598"/>
      <c r="M24" s="598"/>
    </row>
    <row r="25" spans="2:13" x14ac:dyDescent="0.3">
      <c r="B25" s="1120"/>
      <c r="C25" s="605" t="s">
        <v>987</v>
      </c>
      <c r="D25" s="593" t="s">
        <v>988</v>
      </c>
      <c r="E25" s="706">
        <v>0.18429514000000002</v>
      </c>
      <c r="F25" s="706">
        <v>0.32592929000000004</v>
      </c>
      <c r="G25" s="706">
        <v>0.66425338</v>
      </c>
      <c r="H25" s="706">
        <v>0.31245792999999999</v>
      </c>
      <c r="I25" s="724">
        <v>0.34035603000000003</v>
      </c>
      <c r="J25" s="707">
        <v>0.15300112973385305</v>
      </c>
      <c r="K25" s="608">
        <v>8.9285940030390698E-2</v>
      </c>
      <c r="L25" s="598"/>
      <c r="M25" s="598"/>
    </row>
    <row r="26" spans="2:13" x14ac:dyDescent="0.3">
      <c r="B26" s="1121"/>
      <c r="C26" s="609" t="s">
        <v>68</v>
      </c>
      <c r="D26" s="610"/>
      <c r="E26" s="706">
        <v>0.23726999999999998</v>
      </c>
      <c r="F26" s="706">
        <v>5.5858740000000011E-2</v>
      </c>
      <c r="G26" s="706">
        <v>0.30273435000000004</v>
      </c>
      <c r="H26" s="706">
        <v>0.67127079999999995</v>
      </c>
      <c r="I26" s="724">
        <v>0.40329686999999986</v>
      </c>
      <c r="J26" s="707">
        <v>0.18129508893415769</v>
      </c>
      <c r="K26" s="608">
        <v>-0.39920391293647828</v>
      </c>
      <c r="L26" s="598"/>
      <c r="M26" s="598"/>
    </row>
    <row r="27" spans="2:13" x14ac:dyDescent="0.3">
      <c r="B27" s="611"/>
      <c r="C27" s="612"/>
      <c r="D27" s="655" t="s">
        <v>381</v>
      </c>
      <c r="E27" s="708">
        <v>2.4678171900000003</v>
      </c>
      <c r="F27" s="708">
        <v>1.9393712300000001</v>
      </c>
      <c r="G27" s="708">
        <v>2.4363632900000001</v>
      </c>
      <c r="H27" s="708">
        <v>2.42481517</v>
      </c>
      <c r="I27" s="708">
        <v>2.2245327899999996</v>
      </c>
      <c r="J27" s="709">
        <v>1</v>
      </c>
      <c r="K27" s="614">
        <v>-8.2596967586605952E-2</v>
      </c>
      <c r="L27" s="598"/>
      <c r="M27" s="598"/>
    </row>
    <row r="28" spans="2:13" x14ac:dyDescent="0.3">
      <c r="B28" s="1127" t="s">
        <v>989</v>
      </c>
      <c r="C28" s="1136"/>
      <c r="D28" s="1128"/>
      <c r="E28" s="710">
        <v>3.2718291500000003</v>
      </c>
      <c r="F28" s="710">
        <v>3.1398831899999999</v>
      </c>
      <c r="G28" s="710">
        <v>4.0201384899999999</v>
      </c>
      <c r="H28" s="710">
        <v>3.2758899399999999</v>
      </c>
      <c r="I28" s="710">
        <v>2.8340444899999997</v>
      </c>
      <c r="J28" s="711"/>
      <c r="K28" s="617">
        <v>-0.13487798982648369</v>
      </c>
      <c r="M28" s="598"/>
    </row>
    <row r="29" spans="2:13" ht="11.25" customHeight="1" x14ac:dyDescent="0.3">
      <c r="B29" s="1105" t="s">
        <v>19</v>
      </c>
      <c r="C29" s="1105"/>
      <c r="D29" s="1105"/>
      <c r="E29" s="1105"/>
      <c r="F29" s="1105"/>
      <c r="G29" s="1105"/>
      <c r="H29" s="1105"/>
      <c r="I29" s="1105"/>
      <c r="J29" s="1105"/>
      <c r="K29" s="1105"/>
    </row>
    <row r="30" spans="2:13" x14ac:dyDescent="0.3">
      <c r="B30" s="846" t="s">
        <v>861</v>
      </c>
      <c r="C30" s="846"/>
      <c r="D30" s="846"/>
      <c r="E30" s="846"/>
      <c r="F30" s="846"/>
      <c r="G30" s="846"/>
      <c r="H30" s="846"/>
      <c r="I30" s="846"/>
      <c r="J30" s="846"/>
      <c r="K30" s="846"/>
    </row>
    <row r="31" spans="2:13" x14ac:dyDescent="0.3">
      <c r="B31" s="618"/>
      <c r="C31" s="618"/>
      <c r="D31" s="618"/>
      <c r="E31" s="619"/>
      <c r="F31" s="619"/>
      <c r="G31" s="619"/>
      <c r="H31" s="619"/>
      <c r="I31" s="619"/>
      <c r="J31" s="618"/>
      <c r="K31" s="618"/>
    </row>
    <row r="32" spans="2:13" ht="13.8" x14ac:dyDescent="0.3">
      <c r="B32" s="775" t="s">
        <v>803</v>
      </c>
    </row>
    <row r="33" spans="1:12" ht="15" customHeight="1" x14ac:dyDescent="0.3">
      <c r="A33" s="774"/>
      <c r="B33" s="1112" t="s">
        <v>804</v>
      </c>
      <c r="C33" s="1113">
        <v>2017</v>
      </c>
      <c r="D33" s="1115">
        <v>2018</v>
      </c>
      <c r="E33" s="1115">
        <v>2019</v>
      </c>
      <c r="F33" s="1115">
        <v>2020</v>
      </c>
      <c r="G33" s="1115">
        <v>2021</v>
      </c>
      <c r="H33" s="1117" t="s">
        <v>14</v>
      </c>
      <c r="I33" s="1115" t="s">
        <v>15</v>
      </c>
    </row>
    <row r="34" spans="1:12" x14ac:dyDescent="0.3">
      <c r="B34" s="1112"/>
      <c r="C34" s="1114"/>
      <c r="D34" s="1116"/>
      <c r="E34" s="1116"/>
      <c r="F34" s="1116"/>
      <c r="G34" s="1116"/>
      <c r="H34" s="1118"/>
      <c r="I34" s="1116"/>
    </row>
    <row r="35" spans="1:12" x14ac:dyDescent="0.3">
      <c r="B35" s="620" t="s">
        <v>805</v>
      </c>
      <c r="C35" s="668">
        <v>1.6052800000000002E-3</v>
      </c>
      <c r="D35" s="668">
        <v>5.9899799999999998E-3</v>
      </c>
      <c r="E35" s="668">
        <v>6.6627999999999991E-3</v>
      </c>
      <c r="F35" s="668">
        <v>1.133817E-2</v>
      </c>
      <c r="G35" s="669">
        <v>2.0519989999999998E-2</v>
      </c>
      <c r="H35" s="670">
        <v>4.5230025318907657E-2</v>
      </c>
      <c r="I35" s="623">
        <v>0.80981498778021477</v>
      </c>
      <c r="K35" s="598"/>
      <c r="L35" s="598"/>
    </row>
    <row r="36" spans="1:12" x14ac:dyDescent="0.3">
      <c r="B36" s="620" t="s">
        <v>806</v>
      </c>
      <c r="C36" s="668">
        <v>0.45600156999999997</v>
      </c>
      <c r="D36" s="668">
        <v>0.36066047000000001</v>
      </c>
      <c r="E36" s="668">
        <v>0.41064117</v>
      </c>
      <c r="F36" s="668">
        <v>0.44794068000000004</v>
      </c>
      <c r="G36" s="669">
        <v>0.41736091999999997</v>
      </c>
      <c r="H36" s="670">
        <v>0.91994416072924945</v>
      </c>
      <c r="I36" s="623">
        <v>-6.8267432196602584E-2</v>
      </c>
      <c r="K36" s="598"/>
      <c r="L36" s="598"/>
    </row>
    <row r="37" spans="1:12" x14ac:dyDescent="0.3">
      <c r="B37" s="620" t="s">
        <v>807</v>
      </c>
      <c r="C37" s="668">
        <v>0</v>
      </c>
      <c r="D37" s="668">
        <v>0</v>
      </c>
      <c r="E37" s="668">
        <v>0</v>
      </c>
      <c r="F37" s="668">
        <v>0</v>
      </c>
      <c r="G37" s="669">
        <v>0</v>
      </c>
      <c r="H37" s="670">
        <v>0</v>
      </c>
      <c r="I37" s="623" t="s">
        <v>56</v>
      </c>
      <c r="K37" s="598"/>
      <c r="L37" s="598"/>
    </row>
    <row r="38" spans="1:12" x14ac:dyDescent="0.3">
      <c r="B38" s="620" t="s">
        <v>808</v>
      </c>
      <c r="C38" s="668">
        <v>0</v>
      </c>
      <c r="D38" s="668">
        <v>0</v>
      </c>
      <c r="E38" s="668">
        <v>0</v>
      </c>
      <c r="F38" s="668">
        <v>0</v>
      </c>
      <c r="G38" s="669">
        <v>0</v>
      </c>
      <c r="H38" s="670">
        <v>0</v>
      </c>
      <c r="I38" s="623" t="s">
        <v>56</v>
      </c>
      <c r="K38" s="598"/>
      <c r="L38" s="598"/>
    </row>
    <row r="39" spans="1:12" x14ac:dyDescent="0.3">
      <c r="B39" s="620" t="s">
        <v>809</v>
      </c>
      <c r="C39" s="668">
        <v>5.84E-6</v>
      </c>
      <c r="D39" s="668">
        <v>7.2529999999999998E-5</v>
      </c>
      <c r="E39" s="668">
        <v>3.6755999999999996E-4</v>
      </c>
      <c r="F39" s="668">
        <v>1.3487E-3</v>
      </c>
      <c r="G39" s="669">
        <v>1.5799799999999999E-2</v>
      </c>
      <c r="H39" s="670">
        <v>3.4825813951842921E-2</v>
      </c>
      <c r="I39" s="623">
        <v>10.714836509231111</v>
      </c>
      <c r="K39" s="598"/>
      <c r="L39" s="598"/>
    </row>
    <row r="40" spans="1:12" x14ac:dyDescent="0.3">
      <c r="B40" s="624" t="s">
        <v>990</v>
      </c>
      <c r="C40" s="671">
        <v>0.45761268999999993</v>
      </c>
      <c r="D40" s="671">
        <v>0.36672298000000003</v>
      </c>
      <c r="E40" s="671">
        <v>0.41767153000000001</v>
      </c>
      <c r="F40" s="671">
        <v>0.46062755</v>
      </c>
      <c r="G40" s="671">
        <v>0.45368070999999993</v>
      </c>
      <c r="H40" s="672">
        <v>1</v>
      </c>
      <c r="I40" s="626">
        <v>-1.5081251653315308E-2</v>
      </c>
      <c r="K40" s="598"/>
      <c r="L40" s="598"/>
    </row>
    <row r="41" spans="1:12" ht="15" customHeight="1" x14ac:dyDescent="0.3">
      <c r="B41" s="1105" t="s">
        <v>811</v>
      </c>
      <c r="C41" s="1105"/>
      <c r="D41" s="1105"/>
      <c r="E41" s="1105"/>
      <c r="F41" s="1105"/>
      <c r="G41" s="1105"/>
      <c r="H41" s="1105"/>
      <c r="I41" s="1105"/>
    </row>
    <row r="42" spans="1:12" ht="10.199999999999999" customHeight="1" x14ac:dyDescent="0.3">
      <c r="B42" s="846" t="s">
        <v>521</v>
      </c>
      <c r="C42" s="846"/>
      <c r="D42" s="846"/>
      <c r="E42" s="846"/>
      <c r="F42" s="846"/>
      <c r="G42" s="846"/>
      <c r="H42" s="846"/>
      <c r="I42" s="846"/>
    </row>
    <row r="43" spans="1:12" x14ac:dyDescent="0.3">
      <c r="B43" s="618"/>
      <c r="C43" s="618"/>
      <c r="D43" s="618"/>
      <c r="E43" s="618"/>
      <c r="F43" s="618"/>
      <c r="G43" s="618"/>
      <c r="H43" s="618"/>
      <c r="I43" s="618"/>
    </row>
    <row r="44" spans="1:12" ht="13.8" x14ac:dyDescent="0.3">
      <c r="B44" s="721" t="s">
        <v>840</v>
      </c>
    </row>
    <row r="45" spans="1:12" x14ac:dyDescent="0.3">
      <c r="B45" s="1139" t="s">
        <v>776</v>
      </c>
      <c r="C45" s="1095" t="s">
        <v>660</v>
      </c>
      <c r="D45" s="1097">
        <v>2020</v>
      </c>
      <c r="E45" s="1098"/>
      <c r="F45" s="1098"/>
      <c r="G45" s="1099"/>
      <c r="H45" s="1097">
        <v>2021</v>
      </c>
      <c r="I45" s="1098"/>
      <c r="J45" s="1098"/>
      <c r="K45" s="1099"/>
      <c r="L45" s="447"/>
    </row>
    <row r="46" spans="1:12" ht="12" x14ac:dyDescent="0.3">
      <c r="B46" s="1140"/>
      <c r="C46" s="1096"/>
      <c r="D46" s="628" t="s">
        <v>973</v>
      </c>
      <c r="E46" s="628" t="s">
        <v>974</v>
      </c>
      <c r="F46" s="628" t="s">
        <v>715</v>
      </c>
      <c r="G46" s="628" t="s">
        <v>716</v>
      </c>
      <c r="H46" s="628" t="s">
        <v>973</v>
      </c>
      <c r="I46" s="628" t="s">
        <v>974</v>
      </c>
      <c r="J46" s="628" t="s">
        <v>715</v>
      </c>
      <c r="K46" s="628" t="s">
        <v>716</v>
      </c>
      <c r="L46" s="447"/>
    </row>
    <row r="47" spans="1:12" x14ac:dyDescent="0.3">
      <c r="B47" s="1130" t="s">
        <v>614</v>
      </c>
      <c r="C47" s="713" t="s">
        <v>232</v>
      </c>
      <c r="D47" s="630">
        <v>1205</v>
      </c>
      <c r="E47" s="630">
        <v>35</v>
      </c>
      <c r="F47" s="630">
        <v>28</v>
      </c>
      <c r="G47" s="630">
        <v>262</v>
      </c>
      <c r="H47" s="631">
        <v>0</v>
      </c>
      <c r="I47" s="631">
        <v>0</v>
      </c>
      <c r="J47" s="631">
        <v>0</v>
      </c>
      <c r="K47" s="631">
        <v>0</v>
      </c>
      <c r="L47" s="447"/>
    </row>
    <row r="48" spans="1:12" x14ac:dyDescent="0.3">
      <c r="B48" s="1137"/>
      <c r="C48" s="713" t="s">
        <v>686</v>
      </c>
      <c r="D48" s="630">
        <v>12391</v>
      </c>
      <c r="E48" s="630">
        <v>574</v>
      </c>
      <c r="F48" s="630">
        <v>103</v>
      </c>
      <c r="G48" s="630">
        <v>1150</v>
      </c>
      <c r="H48" s="631">
        <v>48</v>
      </c>
      <c r="I48" s="631">
        <v>0</v>
      </c>
      <c r="J48" s="631">
        <v>434</v>
      </c>
      <c r="K48" s="631">
        <v>8228</v>
      </c>
      <c r="L48" s="447"/>
    </row>
    <row r="49" spans="2:12" x14ac:dyDescent="0.3">
      <c r="B49" s="1137"/>
      <c r="C49" s="713" t="s">
        <v>234</v>
      </c>
      <c r="D49" s="630">
        <v>1860</v>
      </c>
      <c r="E49" s="630">
        <v>10</v>
      </c>
      <c r="F49" s="630">
        <v>5253</v>
      </c>
      <c r="G49" s="630">
        <v>88388</v>
      </c>
      <c r="H49" s="631">
        <v>89</v>
      </c>
      <c r="I49" s="631">
        <v>1</v>
      </c>
      <c r="J49" s="631">
        <v>6139</v>
      </c>
      <c r="K49" s="631">
        <v>96793</v>
      </c>
      <c r="L49" s="447"/>
    </row>
    <row r="50" spans="2:12" ht="12" x14ac:dyDescent="0.3">
      <c r="B50" s="1137"/>
      <c r="C50" s="713" t="s">
        <v>991</v>
      </c>
      <c r="D50" s="630">
        <v>52</v>
      </c>
      <c r="E50" s="630">
        <v>0</v>
      </c>
      <c r="F50" s="630">
        <v>0</v>
      </c>
      <c r="G50" s="630">
        <v>0</v>
      </c>
      <c r="H50" s="631">
        <v>0</v>
      </c>
      <c r="I50" s="631">
        <v>0</v>
      </c>
      <c r="J50" s="631">
        <v>0</v>
      </c>
      <c r="K50" s="631">
        <v>0</v>
      </c>
      <c r="L50" s="447"/>
    </row>
    <row r="51" spans="2:12" ht="12" x14ac:dyDescent="0.3">
      <c r="B51" s="1137"/>
      <c r="C51" s="713" t="s">
        <v>992</v>
      </c>
      <c r="D51" s="630">
        <v>68</v>
      </c>
      <c r="E51" s="630">
        <v>0</v>
      </c>
      <c r="F51" s="630">
        <v>0</v>
      </c>
      <c r="G51" s="630">
        <v>0</v>
      </c>
      <c r="H51" s="631">
        <v>0</v>
      </c>
      <c r="I51" s="631">
        <v>0</v>
      </c>
      <c r="J51" s="631">
        <v>0</v>
      </c>
      <c r="K51" s="631">
        <v>0</v>
      </c>
      <c r="L51" s="447"/>
    </row>
    <row r="52" spans="2:12" ht="12" x14ac:dyDescent="0.3">
      <c r="B52" s="1137"/>
      <c r="C52" s="713" t="s">
        <v>993</v>
      </c>
      <c r="D52" s="630">
        <v>537</v>
      </c>
      <c r="E52" s="630">
        <v>3</v>
      </c>
      <c r="F52" s="630">
        <v>0</v>
      </c>
      <c r="G52" s="630">
        <v>0</v>
      </c>
      <c r="H52" s="631">
        <v>0</v>
      </c>
      <c r="I52" s="631">
        <v>0</v>
      </c>
      <c r="J52" s="631">
        <v>0</v>
      </c>
      <c r="K52" s="631">
        <v>0</v>
      </c>
      <c r="L52" s="447"/>
    </row>
    <row r="53" spans="2:12" ht="12" x14ac:dyDescent="0.3">
      <c r="B53" s="1137"/>
      <c r="C53" s="713" t="s">
        <v>994</v>
      </c>
      <c r="D53" s="630">
        <v>475</v>
      </c>
      <c r="E53" s="630">
        <v>6</v>
      </c>
      <c r="F53" s="630">
        <v>0</v>
      </c>
      <c r="G53" s="630">
        <v>0</v>
      </c>
      <c r="H53" s="631">
        <v>0</v>
      </c>
      <c r="I53" s="631">
        <v>0</v>
      </c>
      <c r="J53" s="631">
        <v>0</v>
      </c>
      <c r="K53" s="631">
        <v>0</v>
      </c>
      <c r="L53" s="447"/>
    </row>
    <row r="54" spans="2:12" ht="12" x14ac:dyDescent="0.3">
      <c r="B54" s="1137"/>
      <c r="C54" s="713" t="s">
        <v>995</v>
      </c>
      <c r="D54" s="630">
        <v>286</v>
      </c>
      <c r="E54" s="630">
        <v>0</v>
      </c>
      <c r="F54" s="630">
        <v>0</v>
      </c>
      <c r="G54" s="630">
        <v>0</v>
      </c>
      <c r="H54" s="631">
        <v>0</v>
      </c>
      <c r="I54" s="631">
        <v>0</v>
      </c>
      <c r="J54" s="631">
        <v>0</v>
      </c>
      <c r="K54" s="631">
        <v>0</v>
      </c>
      <c r="L54" s="447"/>
    </row>
    <row r="55" spans="2:12" ht="12" x14ac:dyDescent="0.3">
      <c r="B55" s="1137"/>
      <c r="C55" s="713" t="s">
        <v>996</v>
      </c>
      <c r="D55" s="630">
        <v>310</v>
      </c>
      <c r="E55" s="630">
        <v>1</v>
      </c>
      <c r="F55" s="630">
        <v>0</v>
      </c>
      <c r="G55" s="630">
        <v>0</v>
      </c>
      <c r="H55" s="631">
        <v>0</v>
      </c>
      <c r="I55" s="631">
        <v>0</v>
      </c>
      <c r="J55" s="631">
        <v>0</v>
      </c>
      <c r="K55" s="631">
        <v>0</v>
      </c>
      <c r="L55" s="447"/>
    </row>
    <row r="56" spans="2:12" x14ac:dyDescent="0.3">
      <c r="B56" s="1103" t="s">
        <v>815</v>
      </c>
      <c r="C56" s="1103"/>
      <c r="D56" s="760">
        <v>17184</v>
      </c>
      <c r="E56" s="760">
        <v>629</v>
      </c>
      <c r="F56" s="760">
        <v>5384</v>
      </c>
      <c r="G56" s="760">
        <v>89800</v>
      </c>
      <c r="H56" s="760">
        <v>137</v>
      </c>
      <c r="I56" s="760">
        <v>1</v>
      </c>
      <c r="J56" s="760">
        <v>6573</v>
      </c>
      <c r="K56" s="760">
        <v>105021</v>
      </c>
      <c r="L56" s="447"/>
    </row>
    <row r="57" spans="2:12" x14ac:dyDescent="0.3">
      <c r="B57" s="1130" t="s">
        <v>618</v>
      </c>
      <c r="C57" s="713" t="s">
        <v>232</v>
      </c>
      <c r="D57" s="630">
        <v>1458</v>
      </c>
      <c r="E57" s="630">
        <v>39</v>
      </c>
      <c r="F57" s="630">
        <v>39</v>
      </c>
      <c r="G57" s="768">
        <v>52</v>
      </c>
      <c r="H57" s="640">
        <v>0</v>
      </c>
      <c r="I57" s="640">
        <v>0</v>
      </c>
      <c r="J57" s="640">
        <v>0</v>
      </c>
      <c r="K57" s="640">
        <v>0</v>
      </c>
      <c r="L57" s="447"/>
    </row>
    <row r="58" spans="2:12" x14ac:dyDescent="0.3">
      <c r="B58" s="1137"/>
      <c r="C58" s="713" t="s">
        <v>686</v>
      </c>
      <c r="D58" s="630">
        <v>13434</v>
      </c>
      <c r="E58" s="630">
        <v>551</v>
      </c>
      <c r="F58" s="630">
        <v>106</v>
      </c>
      <c r="G58" s="768">
        <v>1205</v>
      </c>
      <c r="H58" s="640">
        <v>93</v>
      </c>
      <c r="I58" s="640">
        <v>0</v>
      </c>
      <c r="J58" s="640">
        <v>434</v>
      </c>
      <c r="K58" s="640">
        <v>1595</v>
      </c>
      <c r="L58" s="447"/>
    </row>
    <row r="59" spans="2:12" x14ac:dyDescent="0.3">
      <c r="B59" s="1137"/>
      <c r="C59" s="713" t="s">
        <v>234</v>
      </c>
      <c r="D59" s="630">
        <v>2325</v>
      </c>
      <c r="E59" s="630">
        <v>10</v>
      </c>
      <c r="F59" s="630">
        <v>4734</v>
      </c>
      <c r="G59" s="768">
        <v>29146</v>
      </c>
      <c r="H59" s="640">
        <v>23</v>
      </c>
      <c r="I59" s="640">
        <v>0</v>
      </c>
      <c r="J59" s="640">
        <v>5172</v>
      </c>
      <c r="K59" s="640">
        <v>33145</v>
      </c>
      <c r="L59" s="447"/>
    </row>
    <row r="60" spans="2:12" ht="12" x14ac:dyDescent="0.3">
      <c r="B60" s="1137"/>
      <c r="C60" s="713" t="s">
        <v>991</v>
      </c>
      <c r="D60" s="630">
        <v>56</v>
      </c>
      <c r="E60" s="639">
        <v>0</v>
      </c>
      <c r="F60" s="639">
        <v>1</v>
      </c>
      <c r="G60" s="639">
        <v>0</v>
      </c>
      <c r="H60" s="640">
        <v>0</v>
      </c>
      <c r="I60" s="640">
        <v>0</v>
      </c>
      <c r="J60" s="640">
        <v>0</v>
      </c>
      <c r="K60" s="640">
        <v>0</v>
      </c>
      <c r="L60" s="447"/>
    </row>
    <row r="61" spans="2:12" ht="12" x14ac:dyDescent="0.3">
      <c r="B61" s="1137"/>
      <c r="C61" s="713" t="s">
        <v>992</v>
      </c>
      <c r="D61" s="630">
        <v>60</v>
      </c>
      <c r="E61" s="630">
        <v>0</v>
      </c>
      <c r="F61" s="639">
        <v>0</v>
      </c>
      <c r="G61" s="639">
        <v>0</v>
      </c>
      <c r="H61" s="640">
        <v>0</v>
      </c>
      <c r="I61" s="640">
        <v>0</v>
      </c>
      <c r="J61" s="640">
        <v>0</v>
      </c>
      <c r="K61" s="640">
        <v>0</v>
      </c>
      <c r="L61" s="447"/>
    </row>
    <row r="62" spans="2:12" ht="12" x14ac:dyDescent="0.3">
      <c r="B62" s="1137"/>
      <c r="C62" s="713" t="s">
        <v>993</v>
      </c>
      <c r="D62" s="630">
        <v>442</v>
      </c>
      <c r="E62" s="639">
        <v>2</v>
      </c>
      <c r="F62" s="639">
        <v>0</v>
      </c>
      <c r="G62" s="639">
        <v>0</v>
      </c>
      <c r="H62" s="640">
        <v>0</v>
      </c>
      <c r="I62" s="640">
        <v>0</v>
      </c>
      <c r="J62" s="640">
        <v>0</v>
      </c>
      <c r="K62" s="640">
        <v>0</v>
      </c>
      <c r="L62" s="447"/>
    </row>
    <row r="63" spans="2:12" ht="12" x14ac:dyDescent="0.3">
      <c r="B63" s="1137"/>
      <c r="C63" s="713" t="s">
        <v>994</v>
      </c>
      <c r="D63" s="630">
        <v>816</v>
      </c>
      <c r="E63" s="630">
        <v>8</v>
      </c>
      <c r="F63" s="639">
        <v>0</v>
      </c>
      <c r="G63" s="639">
        <v>0</v>
      </c>
      <c r="H63" s="640">
        <v>0</v>
      </c>
      <c r="I63" s="640">
        <v>0</v>
      </c>
      <c r="J63" s="640">
        <v>0</v>
      </c>
      <c r="K63" s="640">
        <v>0</v>
      </c>
      <c r="L63" s="447"/>
    </row>
    <row r="64" spans="2:12" ht="12" x14ac:dyDescent="0.3">
      <c r="B64" s="1137"/>
      <c r="C64" s="713" t="s">
        <v>995</v>
      </c>
      <c r="D64" s="630">
        <v>347</v>
      </c>
      <c r="E64" s="639">
        <v>1</v>
      </c>
      <c r="F64" s="639">
        <v>0</v>
      </c>
      <c r="G64" s="639">
        <v>0</v>
      </c>
      <c r="H64" s="640">
        <v>0</v>
      </c>
      <c r="I64" s="640">
        <v>0</v>
      </c>
      <c r="J64" s="640">
        <v>0</v>
      </c>
      <c r="K64" s="640">
        <v>0</v>
      </c>
      <c r="L64" s="447"/>
    </row>
    <row r="65" spans="2:12" ht="12" x14ac:dyDescent="0.3">
      <c r="B65" s="1137"/>
      <c r="C65" s="713" t="s">
        <v>996</v>
      </c>
      <c r="D65" s="630">
        <v>285</v>
      </c>
      <c r="E65" s="639">
        <v>1</v>
      </c>
      <c r="F65" s="639">
        <v>0</v>
      </c>
      <c r="G65" s="639">
        <v>0</v>
      </c>
      <c r="H65" s="640">
        <v>0</v>
      </c>
      <c r="I65" s="640">
        <v>0</v>
      </c>
      <c r="J65" s="640">
        <v>0</v>
      </c>
      <c r="K65" s="640">
        <v>0</v>
      </c>
      <c r="L65" s="447"/>
    </row>
    <row r="66" spans="2:12" x14ac:dyDescent="0.3">
      <c r="B66" s="1103" t="s">
        <v>816</v>
      </c>
      <c r="C66" s="1103"/>
      <c r="D66" s="760">
        <v>19223</v>
      </c>
      <c r="E66" s="760">
        <v>612</v>
      </c>
      <c r="F66" s="760">
        <v>4880</v>
      </c>
      <c r="G66" s="760">
        <v>30403</v>
      </c>
      <c r="H66" s="760">
        <v>116</v>
      </c>
      <c r="I66" s="760">
        <v>0</v>
      </c>
      <c r="J66" s="760">
        <v>5605</v>
      </c>
      <c r="K66" s="760">
        <v>34740</v>
      </c>
      <c r="L66" s="447"/>
    </row>
    <row r="67" spans="2:12" x14ac:dyDescent="0.3">
      <c r="B67" s="1097" t="s">
        <v>997</v>
      </c>
      <c r="C67" s="1099"/>
      <c r="D67" s="751">
        <v>36407</v>
      </c>
      <c r="E67" s="751">
        <v>1241</v>
      </c>
      <c r="F67" s="751">
        <v>10264</v>
      </c>
      <c r="G67" s="751">
        <v>120203</v>
      </c>
      <c r="H67" s="751">
        <v>253</v>
      </c>
      <c r="I67" s="751">
        <v>1</v>
      </c>
      <c r="J67" s="751">
        <v>12179</v>
      </c>
      <c r="K67" s="751">
        <v>139761</v>
      </c>
      <c r="L67" s="447"/>
    </row>
    <row r="68" spans="2:12" ht="11.25" customHeight="1" x14ac:dyDescent="0.3">
      <c r="B68" s="1094" t="s">
        <v>842</v>
      </c>
      <c r="C68" s="1094"/>
      <c r="D68" s="1094"/>
      <c r="E68" s="1094"/>
      <c r="F68" s="1094"/>
      <c r="G68" s="1094"/>
      <c r="H68" s="1094"/>
      <c r="I68" s="1094"/>
      <c r="J68" s="1094"/>
      <c r="K68" s="1094"/>
      <c r="L68" s="680"/>
    </row>
    <row r="69" spans="2:12" ht="11.25" customHeight="1" x14ac:dyDescent="0.3">
      <c r="B69" s="1093" t="s">
        <v>977</v>
      </c>
      <c r="C69" s="1093"/>
      <c r="D69" s="1093"/>
      <c r="E69" s="1093"/>
      <c r="F69" s="1093"/>
      <c r="G69" s="1093"/>
      <c r="H69" s="1093"/>
      <c r="I69" s="1093"/>
      <c r="J69" s="1093"/>
      <c r="K69" s="1093"/>
      <c r="L69" s="778"/>
    </row>
    <row r="70" spans="2:12" x14ac:dyDescent="0.3">
      <c r="B70" s="1093" t="s">
        <v>700</v>
      </c>
      <c r="C70" s="1093"/>
      <c r="D70" s="1093"/>
      <c r="E70" s="1093"/>
      <c r="F70" s="1093"/>
      <c r="G70" s="1093"/>
      <c r="H70" s="1093"/>
      <c r="I70" s="1093"/>
      <c r="J70" s="1093"/>
      <c r="K70" s="1093"/>
      <c r="L70" s="682"/>
    </row>
    <row r="71" spans="2:12" x14ac:dyDescent="0.3">
      <c r="B71" s="1093" t="s">
        <v>701</v>
      </c>
      <c r="C71" s="1093"/>
      <c r="D71" s="1093"/>
      <c r="E71" s="1093"/>
      <c r="F71" s="1093"/>
      <c r="G71" s="1093"/>
      <c r="H71" s="1093"/>
      <c r="I71" s="1093"/>
      <c r="J71" s="1093"/>
      <c r="K71" s="1093"/>
      <c r="L71" s="683"/>
    </row>
    <row r="72" spans="2:12" x14ac:dyDescent="0.3">
      <c r="B72" s="1094" t="s">
        <v>819</v>
      </c>
      <c r="C72" s="1094"/>
      <c r="D72" s="1094"/>
      <c r="E72" s="1094"/>
      <c r="F72" s="1094"/>
      <c r="G72" s="1094"/>
      <c r="H72" s="1094"/>
      <c r="I72" s="1094"/>
      <c r="J72" s="1094"/>
      <c r="K72" s="1094"/>
      <c r="L72" s="683"/>
    </row>
    <row r="74" spans="2:12" ht="13.8" x14ac:dyDescent="0.3">
      <c r="B74" s="737" t="s">
        <v>998</v>
      </c>
      <c r="C74" s="734"/>
      <c r="D74" s="734"/>
      <c r="E74" s="734"/>
      <c r="F74" s="734"/>
      <c r="G74" s="734"/>
      <c r="H74" s="734"/>
      <c r="I74" s="734"/>
      <c r="J74" s="734"/>
      <c r="K74" s="734"/>
    </row>
    <row r="75" spans="2:12" ht="11.25" customHeight="1" x14ac:dyDescent="0.3">
      <c r="B75" s="1095" t="s">
        <v>821</v>
      </c>
      <c r="C75" s="1097">
        <v>2020</v>
      </c>
      <c r="D75" s="1098"/>
      <c r="E75" s="1099"/>
      <c r="F75" s="1097">
        <v>2021</v>
      </c>
      <c r="G75" s="1098"/>
      <c r="H75" s="1099"/>
      <c r="I75" s="1100" t="s">
        <v>822</v>
      </c>
      <c r="J75" s="1100" t="s">
        <v>823</v>
      </c>
      <c r="K75" s="1100" t="s">
        <v>824</v>
      </c>
    </row>
    <row r="76" spans="2:12" ht="21" customHeight="1" x14ac:dyDescent="0.3">
      <c r="B76" s="1096"/>
      <c r="C76" s="637" t="s">
        <v>614</v>
      </c>
      <c r="D76" s="628" t="s">
        <v>618</v>
      </c>
      <c r="E76" s="628" t="s">
        <v>653</v>
      </c>
      <c r="F76" s="637" t="s">
        <v>614</v>
      </c>
      <c r="G76" s="628" t="s">
        <v>618</v>
      </c>
      <c r="H76" s="628" t="s">
        <v>653</v>
      </c>
      <c r="I76" s="1101"/>
      <c r="J76" s="1101"/>
      <c r="K76" s="1101"/>
    </row>
    <row r="77" spans="2:12" x14ac:dyDescent="0.3">
      <c r="B77" s="638" t="s">
        <v>825</v>
      </c>
      <c r="C77" s="639">
        <v>679</v>
      </c>
      <c r="D77" s="639">
        <v>1803</v>
      </c>
      <c r="E77" s="639">
        <v>2482</v>
      </c>
      <c r="F77" s="631">
        <v>1647</v>
      </c>
      <c r="G77" s="631">
        <v>3291</v>
      </c>
      <c r="H77" s="640">
        <v>4938</v>
      </c>
      <c r="I77" s="641">
        <f>(F77-C77)/C77</f>
        <v>1.4256259204712813</v>
      </c>
      <c r="J77" s="641">
        <f>(G77-D77)/D77</f>
        <v>0.82529118136439272</v>
      </c>
      <c r="K77" s="641">
        <f>(H77-E77)/E77</f>
        <v>0.98952457695406926</v>
      </c>
    </row>
    <row r="78" spans="2:12" x14ac:dyDescent="0.3">
      <c r="B78" s="638" t="s">
        <v>826</v>
      </c>
      <c r="C78" s="642">
        <v>6987.1050999999998</v>
      </c>
      <c r="D78" s="642">
        <v>6897.7512699999997</v>
      </c>
      <c r="E78" s="642">
        <v>13884.85637</v>
      </c>
      <c r="F78" s="643">
        <v>20878.29218</v>
      </c>
      <c r="G78" s="643">
        <v>15865.727110000002</v>
      </c>
      <c r="H78" s="643">
        <v>36744.019289999997</v>
      </c>
      <c r="I78" s="641">
        <f t="shared" ref="I78:K78" si="0">(F78-C78)/C78</f>
        <v>1.9881176654978325</v>
      </c>
      <c r="J78" s="641">
        <f t="shared" si="0"/>
        <v>1.3001303597309914</v>
      </c>
      <c r="K78" s="641">
        <f t="shared" si="0"/>
        <v>1.6463377301755981</v>
      </c>
    </row>
    <row r="79" spans="2:12" x14ac:dyDescent="0.3">
      <c r="B79" s="1092" t="s">
        <v>979</v>
      </c>
      <c r="C79" s="1092"/>
      <c r="D79" s="1092"/>
      <c r="E79" s="1092"/>
      <c r="F79" s="1092"/>
      <c r="G79" s="1092"/>
      <c r="H79" s="1092"/>
      <c r="I79" s="1092"/>
      <c r="J79" s="1092"/>
      <c r="K79" s="1092"/>
    </row>
  </sheetData>
  <mergeCells count="48">
    <mergeCell ref="B29:K29"/>
    <mergeCell ref="B8:B10"/>
    <mergeCell ref="B13:J1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21"/>
    <mergeCell ref="B23:B26"/>
    <mergeCell ref="B28:D28"/>
    <mergeCell ref="B30:K30"/>
    <mergeCell ref="B33:B34"/>
    <mergeCell ref="C33:C34"/>
    <mergeCell ref="D33:D34"/>
    <mergeCell ref="E33:E34"/>
    <mergeCell ref="F33:F34"/>
    <mergeCell ref="G33:G34"/>
    <mergeCell ref="H33:H34"/>
    <mergeCell ref="I33:I34"/>
    <mergeCell ref="B68:K68"/>
    <mergeCell ref="B41:I41"/>
    <mergeCell ref="B42:I42"/>
    <mergeCell ref="B45:B46"/>
    <mergeCell ref="C45:C46"/>
    <mergeCell ref="D45:G45"/>
    <mergeCell ref="H45:K45"/>
    <mergeCell ref="B47:B55"/>
    <mergeCell ref="B56:C56"/>
    <mergeCell ref="B57:B65"/>
    <mergeCell ref="B66:C66"/>
    <mergeCell ref="B67:C67"/>
    <mergeCell ref="B79:K79"/>
    <mergeCell ref="B69:K69"/>
    <mergeCell ref="B70:K70"/>
    <mergeCell ref="B71:K71"/>
    <mergeCell ref="B72:K72"/>
    <mergeCell ref="B75:B76"/>
    <mergeCell ref="C75:E75"/>
    <mergeCell ref="F75:H75"/>
    <mergeCell ref="I75:I76"/>
    <mergeCell ref="J75:J76"/>
    <mergeCell ref="K75:K76"/>
  </mergeCells>
  <pageMargins left="0.7" right="0.7" top="0.75" bottom="0.75" header="0.3" footer="0.3"/>
  <pageSetup paperSize="183" scale="10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zoomScaleNormal="100" workbookViewId="0">
      <selection sqref="A1:A1048576"/>
    </sheetView>
  </sheetViews>
  <sheetFormatPr baseColWidth="10" defaultColWidth="11.44140625" defaultRowHeight="14.4" x14ac:dyDescent="0.3"/>
  <cols>
    <col min="1" max="1" width="3.77734375" style="779" customWidth="1"/>
    <col min="2" max="2" width="53.88671875" style="779" customWidth="1"/>
    <col min="3" max="3" width="25.33203125" style="779" customWidth="1"/>
    <col min="4" max="4" width="41.109375" style="779" customWidth="1"/>
    <col min="5" max="7" width="11.44140625" style="779"/>
    <col min="8" max="8" width="12.6640625" style="779" customWidth="1"/>
    <col min="9" max="9" width="13.33203125" style="779" customWidth="1"/>
    <col min="10" max="16384" width="11.44140625" style="779"/>
  </cols>
  <sheetData>
    <row r="2" spans="1:14" x14ac:dyDescent="0.3">
      <c r="B2" s="780" t="s">
        <v>999</v>
      </c>
    </row>
    <row r="3" spans="1:14" x14ac:dyDescent="0.3">
      <c r="B3" s="781"/>
    </row>
    <row r="4" spans="1:14" x14ac:dyDescent="0.3">
      <c r="B4" s="782" t="s">
        <v>774</v>
      </c>
    </row>
    <row r="5" spans="1:14" ht="20.399999999999999" x14ac:dyDescent="0.3">
      <c r="A5" s="783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  <c r="K5" s="784"/>
      <c r="L5" s="784"/>
      <c r="M5" s="784"/>
      <c r="N5" s="784"/>
    </row>
    <row r="6" spans="1:14" x14ac:dyDescent="0.3">
      <c r="A6" s="785"/>
      <c r="B6" s="1119" t="s">
        <v>846</v>
      </c>
      <c r="C6" s="593" t="s">
        <v>734</v>
      </c>
      <c r="D6" s="649">
        <v>2035</v>
      </c>
      <c r="E6" s="649">
        <v>2319</v>
      </c>
      <c r="F6" s="649">
        <v>2569</v>
      </c>
      <c r="G6" s="649">
        <v>1436</v>
      </c>
      <c r="H6" s="650">
        <v>1907</v>
      </c>
      <c r="I6" s="739">
        <v>1</v>
      </c>
      <c r="J6" s="740">
        <v>0.32799442896935926</v>
      </c>
      <c r="K6" s="784"/>
      <c r="L6" s="786"/>
      <c r="M6" s="786"/>
      <c r="N6" s="784"/>
    </row>
    <row r="7" spans="1:14" x14ac:dyDescent="0.3">
      <c r="B7" s="1121"/>
      <c r="C7" s="593" t="s">
        <v>736</v>
      </c>
      <c r="D7" s="649">
        <v>1</v>
      </c>
      <c r="E7" s="649">
        <v>0</v>
      </c>
      <c r="F7" s="649">
        <v>0</v>
      </c>
      <c r="G7" s="649">
        <v>0</v>
      </c>
      <c r="H7" s="650">
        <v>0</v>
      </c>
      <c r="I7" s="739">
        <v>0</v>
      </c>
      <c r="J7" s="740" t="s">
        <v>56</v>
      </c>
      <c r="K7" s="784"/>
      <c r="L7" s="786"/>
      <c r="M7" s="786"/>
      <c r="N7" s="784"/>
    </row>
    <row r="8" spans="1:14" ht="12.75" customHeight="1" x14ac:dyDescent="0.3">
      <c r="B8" s="611" t="s">
        <v>778</v>
      </c>
      <c r="C8" s="655"/>
      <c r="D8" s="653">
        <v>2036</v>
      </c>
      <c r="E8" s="653">
        <v>2319</v>
      </c>
      <c r="F8" s="653">
        <v>2569</v>
      </c>
      <c r="G8" s="653">
        <v>1436</v>
      </c>
      <c r="H8" s="653">
        <v>1907</v>
      </c>
      <c r="I8" s="741">
        <v>1</v>
      </c>
      <c r="J8" s="742">
        <v>0.32799442896935926</v>
      </c>
      <c r="K8" s="784"/>
      <c r="L8" s="786"/>
      <c r="M8" s="786"/>
      <c r="N8" s="784"/>
    </row>
    <row r="9" spans="1:14" x14ac:dyDescent="0.3">
      <c r="B9" s="1119" t="s">
        <v>847</v>
      </c>
      <c r="C9" s="593" t="s">
        <v>748</v>
      </c>
      <c r="D9" s="649">
        <v>23</v>
      </c>
      <c r="E9" s="649">
        <v>15</v>
      </c>
      <c r="F9" s="649">
        <v>13</v>
      </c>
      <c r="G9" s="649">
        <v>10</v>
      </c>
      <c r="H9" s="650">
        <v>17</v>
      </c>
      <c r="I9" s="739">
        <v>1</v>
      </c>
      <c r="J9" s="740">
        <v>0.7</v>
      </c>
      <c r="K9" s="784"/>
      <c r="L9" s="786"/>
      <c r="M9" s="786"/>
      <c r="N9" s="784"/>
    </row>
    <row r="10" spans="1:14" x14ac:dyDescent="0.3">
      <c r="B10" s="1120"/>
      <c r="C10" s="593" t="s">
        <v>750</v>
      </c>
      <c r="D10" s="649">
        <v>1</v>
      </c>
      <c r="E10" s="649">
        <v>2</v>
      </c>
      <c r="F10" s="649">
        <v>3</v>
      </c>
      <c r="G10" s="649">
        <v>1</v>
      </c>
      <c r="H10" s="650">
        <v>0</v>
      </c>
      <c r="I10" s="739">
        <v>0</v>
      </c>
      <c r="J10" s="740">
        <v>-1</v>
      </c>
      <c r="K10" s="784"/>
      <c r="L10" s="786"/>
      <c r="M10" s="786"/>
      <c r="N10" s="784"/>
    </row>
    <row r="11" spans="1:14" x14ac:dyDescent="0.3">
      <c r="B11" s="1121"/>
      <c r="C11" s="593" t="s">
        <v>781</v>
      </c>
      <c r="D11" s="649">
        <v>0</v>
      </c>
      <c r="E11" s="649">
        <v>5</v>
      </c>
      <c r="F11" s="649">
        <v>0</v>
      </c>
      <c r="G11" s="649">
        <v>0</v>
      </c>
      <c r="H11" s="650">
        <v>0</v>
      </c>
      <c r="I11" s="739">
        <v>0</v>
      </c>
      <c r="J11" s="740" t="s">
        <v>56</v>
      </c>
      <c r="K11" s="784"/>
      <c r="L11" s="786"/>
      <c r="M11" s="786"/>
      <c r="N11" s="784"/>
    </row>
    <row r="12" spans="1:14" x14ac:dyDescent="0.3">
      <c r="B12" s="611" t="s">
        <v>783</v>
      </c>
      <c r="C12" s="655"/>
      <c r="D12" s="653">
        <v>24</v>
      </c>
      <c r="E12" s="653">
        <v>22</v>
      </c>
      <c r="F12" s="653">
        <v>16</v>
      </c>
      <c r="G12" s="653">
        <v>11</v>
      </c>
      <c r="H12" s="653">
        <v>17</v>
      </c>
      <c r="I12" s="741">
        <v>1</v>
      </c>
      <c r="J12" s="742">
        <v>0.54545454545454541</v>
      </c>
      <c r="K12" s="784"/>
      <c r="L12" s="786"/>
      <c r="M12" s="786"/>
      <c r="N12" s="784"/>
    </row>
    <row r="13" spans="1:14" x14ac:dyDescent="0.3">
      <c r="B13" s="656" t="s">
        <v>1000</v>
      </c>
      <c r="C13" s="657"/>
      <c r="D13" s="658">
        <v>2060</v>
      </c>
      <c r="E13" s="658">
        <v>2341</v>
      </c>
      <c r="F13" s="658">
        <v>2585</v>
      </c>
      <c r="G13" s="658">
        <v>1447</v>
      </c>
      <c r="H13" s="658">
        <v>1924</v>
      </c>
      <c r="I13" s="743"/>
      <c r="J13" s="744">
        <v>0.32964754664823781</v>
      </c>
      <c r="K13" s="784"/>
      <c r="L13" s="786"/>
      <c r="M13" s="786"/>
      <c r="N13" s="784"/>
    </row>
    <row r="14" spans="1:14" ht="15" customHeight="1" x14ac:dyDescent="0.3">
      <c r="B14" s="1105" t="s">
        <v>785</v>
      </c>
      <c r="C14" s="1105"/>
      <c r="D14" s="1105"/>
      <c r="E14" s="1105"/>
      <c r="F14" s="1105"/>
      <c r="G14" s="1105"/>
      <c r="H14" s="1105"/>
      <c r="I14" s="1105"/>
      <c r="J14" s="1105"/>
      <c r="K14" s="784"/>
      <c r="L14" s="784"/>
      <c r="M14" s="784"/>
      <c r="N14" s="784"/>
    </row>
    <row r="15" spans="1:14" x14ac:dyDescent="0.3"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</row>
    <row r="16" spans="1:14" x14ac:dyDescent="0.3">
      <c r="B16" s="782" t="s">
        <v>786</v>
      </c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</row>
    <row r="17" spans="1:14" ht="15" customHeight="1" x14ac:dyDescent="0.3">
      <c r="A17" s="783"/>
      <c r="B17" s="1112" t="s">
        <v>787</v>
      </c>
      <c r="C17" s="1112" t="s">
        <v>788</v>
      </c>
      <c r="D17" s="1112" t="s">
        <v>789</v>
      </c>
      <c r="E17" s="1113">
        <v>2017</v>
      </c>
      <c r="F17" s="1115">
        <v>2018</v>
      </c>
      <c r="G17" s="1115">
        <v>2019</v>
      </c>
      <c r="H17" s="1115">
        <v>2020</v>
      </c>
      <c r="I17" s="1115">
        <v>2021</v>
      </c>
      <c r="J17" s="1117" t="s">
        <v>14</v>
      </c>
      <c r="K17" s="1115" t="s">
        <v>15</v>
      </c>
      <c r="L17" s="784"/>
      <c r="M17" s="784"/>
      <c r="N17" s="784"/>
    </row>
    <row r="18" spans="1:14" x14ac:dyDescent="0.3">
      <c r="A18" s="785"/>
      <c r="B18" s="1112"/>
      <c r="C18" s="1112"/>
      <c r="D18" s="1112"/>
      <c r="E18" s="1114"/>
      <c r="F18" s="1116"/>
      <c r="G18" s="1116"/>
      <c r="H18" s="1116"/>
      <c r="I18" s="1116"/>
      <c r="J18" s="1118"/>
      <c r="K18" s="1116"/>
      <c r="L18" s="784"/>
      <c r="M18" s="784"/>
      <c r="N18" s="784"/>
    </row>
    <row r="19" spans="1:14" ht="20.399999999999999" x14ac:dyDescent="0.3">
      <c r="A19" s="785"/>
      <c r="B19" s="1119" t="s">
        <v>790</v>
      </c>
      <c r="C19" s="605" t="s">
        <v>42</v>
      </c>
      <c r="D19" s="593" t="s">
        <v>926</v>
      </c>
      <c r="E19" s="706">
        <v>92.34018623</v>
      </c>
      <c r="F19" s="706">
        <v>97.033523169999995</v>
      </c>
      <c r="G19" s="706">
        <v>108.11700625</v>
      </c>
      <c r="H19" s="706">
        <v>48.837899810000003</v>
      </c>
      <c r="I19" s="724">
        <v>81.28551075</v>
      </c>
      <c r="J19" s="707">
        <v>0.37109885532890752</v>
      </c>
      <c r="K19" s="608">
        <v>0.66439406825917713</v>
      </c>
      <c r="L19" s="786"/>
      <c r="M19" s="786"/>
      <c r="N19" s="786"/>
    </row>
    <row r="20" spans="1:14" ht="20.399999999999999" x14ac:dyDescent="0.3">
      <c r="B20" s="1120"/>
      <c r="C20" s="605" t="s">
        <v>963</v>
      </c>
      <c r="D20" s="593" t="s">
        <v>1001</v>
      </c>
      <c r="E20" s="706">
        <v>33.118803210000003</v>
      </c>
      <c r="F20" s="706">
        <v>53.824648790000005</v>
      </c>
      <c r="G20" s="706">
        <v>59.897167270000004</v>
      </c>
      <c r="H20" s="706">
        <v>31.517342950000003</v>
      </c>
      <c r="I20" s="724">
        <v>65.47427540000001</v>
      </c>
      <c r="J20" s="707">
        <v>0.29891463349671643</v>
      </c>
      <c r="K20" s="608">
        <v>1.0774046690379402</v>
      </c>
      <c r="L20" s="786"/>
      <c r="M20" s="786"/>
      <c r="N20" s="786"/>
    </row>
    <row r="21" spans="1:14" x14ac:dyDescent="0.3">
      <c r="B21" s="1120"/>
      <c r="C21" s="605" t="s">
        <v>1002</v>
      </c>
      <c r="D21" s="593" t="s">
        <v>115</v>
      </c>
      <c r="E21" s="706">
        <v>31.384422520000001</v>
      </c>
      <c r="F21" s="706">
        <v>39.183467569999998</v>
      </c>
      <c r="G21" s="706">
        <v>2.7457345499999999</v>
      </c>
      <c r="H21" s="706">
        <v>22.564011780000001</v>
      </c>
      <c r="I21" s="724">
        <v>43.726760230000004</v>
      </c>
      <c r="J21" s="707">
        <v>0.19962906696252256</v>
      </c>
      <c r="K21" s="608">
        <v>0.93789830710680477</v>
      </c>
      <c r="L21" s="786"/>
      <c r="M21" s="786"/>
      <c r="N21" s="786"/>
    </row>
    <row r="22" spans="1:14" x14ac:dyDescent="0.3">
      <c r="B22" s="1121"/>
      <c r="C22" s="609" t="s">
        <v>68</v>
      </c>
      <c r="D22" s="610"/>
      <c r="E22" s="706">
        <v>81.93266174999998</v>
      </c>
      <c r="F22" s="706">
        <v>60.201474330000003</v>
      </c>
      <c r="G22" s="706">
        <v>57.332740149999999</v>
      </c>
      <c r="H22" s="706">
        <v>31.574781389999998</v>
      </c>
      <c r="I22" s="724">
        <v>28.553500720000002</v>
      </c>
      <c r="J22" s="707">
        <v>0.13035744421185344</v>
      </c>
      <c r="K22" s="608">
        <v>-9.5686511101446992E-2</v>
      </c>
      <c r="L22" s="786"/>
      <c r="M22" s="786"/>
      <c r="N22" s="786"/>
    </row>
    <row r="23" spans="1:14" x14ac:dyDescent="0.3">
      <c r="B23" s="611"/>
      <c r="C23" s="612"/>
      <c r="D23" s="655" t="s">
        <v>26</v>
      </c>
      <c r="E23" s="708">
        <v>238.77607370999999</v>
      </c>
      <c r="F23" s="708">
        <v>250.24311385999999</v>
      </c>
      <c r="G23" s="708">
        <v>228.09264822000003</v>
      </c>
      <c r="H23" s="708">
        <v>134.49403593</v>
      </c>
      <c r="I23" s="708">
        <v>219.04004710000004</v>
      </c>
      <c r="J23" s="709">
        <v>1</v>
      </c>
      <c r="K23" s="614">
        <v>0.62862275330932627</v>
      </c>
      <c r="L23" s="786"/>
      <c r="M23" s="786"/>
      <c r="N23" s="786"/>
    </row>
    <row r="24" spans="1:14" ht="20.399999999999999" x14ac:dyDescent="0.3">
      <c r="B24" s="1119" t="s">
        <v>795</v>
      </c>
      <c r="C24" s="605" t="s">
        <v>1003</v>
      </c>
      <c r="D24" s="593" t="s">
        <v>1004</v>
      </c>
      <c r="E24" s="706">
        <v>0</v>
      </c>
      <c r="F24" s="706">
        <v>0</v>
      </c>
      <c r="G24" s="706">
        <v>0.62132679000000002</v>
      </c>
      <c r="H24" s="706">
        <v>0</v>
      </c>
      <c r="I24" s="724">
        <v>0.28351831</v>
      </c>
      <c r="J24" s="707">
        <v>0.25199495566232888</v>
      </c>
      <c r="K24" s="608" t="s">
        <v>56</v>
      </c>
      <c r="L24" s="786"/>
      <c r="M24" s="786"/>
      <c r="N24" s="786"/>
    </row>
    <row r="25" spans="1:14" ht="30.6" x14ac:dyDescent="0.3">
      <c r="B25" s="1120"/>
      <c r="C25" s="605" t="s">
        <v>1005</v>
      </c>
      <c r="D25" s="593" t="s">
        <v>1006</v>
      </c>
      <c r="E25" s="706">
        <v>8.6233000000000004E-2</v>
      </c>
      <c r="F25" s="706">
        <v>0.11802846</v>
      </c>
      <c r="G25" s="706">
        <v>8.1577940000000002E-2</v>
      </c>
      <c r="H25" s="706">
        <v>0.15502084000000002</v>
      </c>
      <c r="I25" s="724">
        <v>0.22592569000000001</v>
      </c>
      <c r="J25" s="707">
        <v>0.20080584648847219</v>
      </c>
      <c r="K25" s="608">
        <v>0.45738914845255629</v>
      </c>
      <c r="L25" s="786"/>
      <c r="M25" s="786"/>
      <c r="N25" s="786"/>
    </row>
    <row r="26" spans="1:14" x14ac:dyDescent="0.3">
      <c r="B26" s="1120"/>
      <c r="C26" s="605" t="s">
        <v>1007</v>
      </c>
      <c r="D26" s="593" t="s">
        <v>1008</v>
      </c>
      <c r="E26" s="706">
        <v>0</v>
      </c>
      <c r="F26" s="706">
        <v>0</v>
      </c>
      <c r="G26" s="706">
        <v>0</v>
      </c>
      <c r="H26" s="706">
        <v>0</v>
      </c>
      <c r="I26" s="724">
        <v>0.18662445000000003</v>
      </c>
      <c r="J26" s="707">
        <v>0.16587436629139232</v>
      </c>
      <c r="K26" s="608" t="s">
        <v>56</v>
      </c>
      <c r="L26" s="786"/>
      <c r="M26" s="786"/>
      <c r="N26" s="786"/>
    </row>
    <row r="27" spans="1:14" x14ac:dyDescent="0.3">
      <c r="B27" s="1121"/>
      <c r="C27" s="609" t="s">
        <v>68</v>
      </c>
      <c r="D27" s="610"/>
      <c r="E27" s="706">
        <v>1.2173297700000003</v>
      </c>
      <c r="F27" s="706">
        <v>0.94213303000000004</v>
      </c>
      <c r="G27" s="706">
        <v>0.77401564999999994</v>
      </c>
      <c r="H27" s="706">
        <v>0.60701371999999998</v>
      </c>
      <c r="I27" s="724">
        <v>0.42902673000000002</v>
      </c>
      <c r="J27" s="707">
        <v>0.38132483155780644</v>
      </c>
      <c r="K27" s="608">
        <v>-0.29321740866087831</v>
      </c>
      <c r="L27" s="786"/>
      <c r="M27" s="786"/>
      <c r="N27" s="786"/>
    </row>
    <row r="28" spans="1:14" x14ac:dyDescent="0.3">
      <c r="B28" s="611"/>
      <c r="C28" s="612"/>
      <c r="D28" s="655" t="s">
        <v>381</v>
      </c>
      <c r="E28" s="708">
        <v>1.3035627700000003</v>
      </c>
      <c r="F28" s="708">
        <v>1.06016149</v>
      </c>
      <c r="G28" s="708">
        <v>1.4769203799999999</v>
      </c>
      <c r="H28" s="708">
        <v>0.76203456000000003</v>
      </c>
      <c r="I28" s="708">
        <v>1.1250951800000002</v>
      </c>
      <c r="J28" s="709">
        <v>1</v>
      </c>
      <c r="K28" s="614">
        <v>0.47643589813039466</v>
      </c>
      <c r="L28" s="786"/>
      <c r="M28" s="786"/>
      <c r="N28" s="786"/>
    </row>
    <row r="29" spans="1:14" ht="15" customHeight="1" x14ac:dyDescent="0.3">
      <c r="B29" s="1108" t="s">
        <v>1009</v>
      </c>
      <c r="C29" s="1109"/>
      <c r="D29" s="1110"/>
      <c r="E29" s="710">
        <v>240.07963647999998</v>
      </c>
      <c r="F29" s="710">
        <v>251.30327535000001</v>
      </c>
      <c r="G29" s="710">
        <v>229.56956860000003</v>
      </c>
      <c r="H29" s="710">
        <v>135.25607048999998</v>
      </c>
      <c r="I29" s="710">
        <v>220.16514228000005</v>
      </c>
      <c r="J29" s="711"/>
      <c r="K29" s="617">
        <v>0.62776533047570493</v>
      </c>
      <c r="L29" s="784"/>
      <c r="M29" s="786"/>
      <c r="N29" s="786"/>
    </row>
    <row r="30" spans="1:14" x14ac:dyDescent="0.3">
      <c r="B30" s="1144" t="s">
        <v>1010</v>
      </c>
      <c r="C30" s="1144"/>
      <c r="D30" s="1144"/>
      <c r="E30" s="1144"/>
      <c r="F30" s="1144"/>
      <c r="G30" s="1144"/>
      <c r="H30" s="1144"/>
      <c r="I30" s="1144"/>
      <c r="J30" s="1144"/>
      <c r="K30" s="1144"/>
      <c r="L30" s="784"/>
      <c r="M30" s="784"/>
      <c r="N30" s="784"/>
    </row>
    <row r="31" spans="1:14" x14ac:dyDescent="0.3">
      <c r="B31" s="846" t="s">
        <v>861</v>
      </c>
      <c r="C31" s="846"/>
      <c r="D31" s="846"/>
      <c r="E31" s="846"/>
      <c r="F31" s="846"/>
      <c r="G31" s="846"/>
      <c r="H31" s="846"/>
      <c r="I31" s="846"/>
      <c r="J31" s="846"/>
      <c r="K31" s="846"/>
      <c r="L31" s="784"/>
      <c r="M31" s="784"/>
      <c r="N31" s="784"/>
    </row>
    <row r="32" spans="1:14" x14ac:dyDescent="0.3">
      <c r="B32" s="787"/>
      <c r="C32" s="787"/>
      <c r="D32" s="787"/>
      <c r="E32" s="788"/>
      <c r="F32" s="788"/>
      <c r="G32" s="788"/>
      <c r="H32" s="788"/>
      <c r="I32" s="788"/>
      <c r="J32" s="787"/>
      <c r="K32" s="789"/>
      <c r="L32" s="784"/>
      <c r="M32" s="784"/>
      <c r="N32" s="784"/>
    </row>
    <row r="33" spans="1:14" x14ac:dyDescent="0.3">
      <c r="B33" s="782" t="s">
        <v>803</v>
      </c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</row>
    <row r="34" spans="1:14" ht="15" customHeight="1" x14ac:dyDescent="0.3">
      <c r="A34" s="783"/>
      <c r="B34" s="1112" t="s">
        <v>804</v>
      </c>
      <c r="C34" s="1113">
        <v>2017</v>
      </c>
      <c r="D34" s="1115">
        <v>2018</v>
      </c>
      <c r="E34" s="1115">
        <v>2019</v>
      </c>
      <c r="F34" s="1115">
        <v>2020</v>
      </c>
      <c r="G34" s="1115">
        <v>2021</v>
      </c>
      <c r="H34" s="1117" t="s">
        <v>14</v>
      </c>
      <c r="I34" s="1115" t="s">
        <v>15</v>
      </c>
      <c r="J34" s="784"/>
      <c r="K34" s="784"/>
      <c r="L34" s="784"/>
      <c r="M34" s="784"/>
      <c r="N34" s="784"/>
    </row>
    <row r="35" spans="1:14" x14ac:dyDescent="0.3">
      <c r="B35" s="1112"/>
      <c r="C35" s="1114"/>
      <c r="D35" s="1116"/>
      <c r="E35" s="1116"/>
      <c r="F35" s="1116"/>
      <c r="G35" s="1116"/>
      <c r="H35" s="1118"/>
      <c r="I35" s="1116"/>
      <c r="J35" s="784"/>
      <c r="K35" s="784"/>
      <c r="L35" s="784"/>
      <c r="M35" s="784"/>
      <c r="N35" s="784"/>
    </row>
    <row r="36" spans="1:14" x14ac:dyDescent="0.3">
      <c r="B36" s="620" t="s">
        <v>805</v>
      </c>
      <c r="C36" s="668">
        <v>9.1046200000000025E-3</v>
      </c>
      <c r="D36" s="668">
        <v>7.7940999999999991E-3</v>
      </c>
      <c r="E36" s="668">
        <v>4.3020999999999999E-4</v>
      </c>
      <c r="F36" s="668">
        <v>8.3904999999999993E-4</v>
      </c>
      <c r="G36" s="669">
        <v>2.0880950000000002E-2</v>
      </c>
      <c r="H36" s="670">
        <v>8.7931962959756263E-2</v>
      </c>
      <c r="I36" s="623">
        <v>23.886419164531318</v>
      </c>
      <c r="J36" s="784"/>
      <c r="K36" s="786"/>
      <c r="L36" s="786"/>
      <c r="M36" s="784"/>
      <c r="N36" s="784"/>
    </row>
    <row r="37" spans="1:14" x14ac:dyDescent="0.3">
      <c r="B37" s="620" t="s">
        <v>806</v>
      </c>
      <c r="C37" s="668">
        <v>0.24924341000000003</v>
      </c>
      <c r="D37" s="668">
        <v>0.20317242999999999</v>
      </c>
      <c r="E37" s="668">
        <v>0.28069663</v>
      </c>
      <c r="F37" s="668">
        <v>0.14500297999999998</v>
      </c>
      <c r="G37" s="669">
        <v>0.21654132000000004</v>
      </c>
      <c r="H37" s="670">
        <v>0.91187916878766195</v>
      </c>
      <c r="I37" s="623">
        <v>0.49335772271714751</v>
      </c>
      <c r="J37" s="784"/>
      <c r="K37" s="786"/>
      <c r="L37" s="786"/>
      <c r="M37" s="784"/>
      <c r="N37" s="784"/>
    </row>
    <row r="38" spans="1:14" x14ac:dyDescent="0.3">
      <c r="B38" s="620" t="s">
        <v>807</v>
      </c>
      <c r="C38" s="668">
        <v>0</v>
      </c>
      <c r="D38" s="668">
        <v>0</v>
      </c>
      <c r="E38" s="668">
        <v>0</v>
      </c>
      <c r="F38" s="668">
        <v>0</v>
      </c>
      <c r="G38" s="669">
        <v>0</v>
      </c>
      <c r="H38" s="670">
        <v>0</v>
      </c>
      <c r="I38" s="623" t="s">
        <v>56</v>
      </c>
      <c r="J38" s="784"/>
      <c r="K38" s="786"/>
      <c r="L38" s="786"/>
      <c r="M38" s="784"/>
      <c r="N38" s="784"/>
    </row>
    <row r="39" spans="1:14" x14ac:dyDescent="0.3">
      <c r="B39" s="620" t="s">
        <v>808</v>
      </c>
      <c r="C39" s="668">
        <v>0</v>
      </c>
      <c r="D39" s="668">
        <v>0</v>
      </c>
      <c r="E39" s="668">
        <v>0</v>
      </c>
      <c r="F39" s="668">
        <v>0</v>
      </c>
      <c r="G39" s="669">
        <v>0</v>
      </c>
      <c r="H39" s="670">
        <v>0</v>
      </c>
      <c r="I39" s="623" t="s">
        <v>56</v>
      </c>
      <c r="J39" s="784"/>
      <c r="K39" s="786"/>
      <c r="L39" s="786"/>
      <c r="M39" s="784"/>
      <c r="N39" s="784"/>
    </row>
    <row r="40" spans="1:14" x14ac:dyDescent="0.3">
      <c r="B40" s="620" t="s">
        <v>809</v>
      </c>
      <c r="C40" s="668">
        <v>0</v>
      </c>
      <c r="D40" s="668">
        <v>7.9560000000000004E-5</v>
      </c>
      <c r="E40" s="668">
        <v>6.7139999999999998E-5</v>
      </c>
      <c r="F40" s="668">
        <v>2.9999999999999997E-4</v>
      </c>
      <c r="G40" s="669">
        <v>4.4849999999999999E-5</v>
      </c>
      <c r="H40" s="670">
        <v>1.8886825258166261E-4</v>
      </c>
      <c r="I40" s="623">
        <v>-0.85050000000000003</v>
      </c>
      <c r="J40" s="784"/>
      <c r="K40" s="786"/>
      <c r="L40" s="786"/>
      <c r="M40" s="784"/>
      <c r="N40" s="784"/>
    </row>
    <row r="41" spans="1:14" x14ac:dyDescent="0.3">
      <c r="B41" s="624" t="s">
        <v>1011</v>
      </c>
      <c r="C41" s="671">
        <v>0.25834803000000001</v>
      </c>
      <c r="D41" s="671">
        <v>0.21104608999999999</v>
      </c>
      <c r="E41" s="671">
        <v>0.28119398000000001</v>
      </c>
      <c r="F41" s="671">
        <v>0.14614202999999998</v>
      </c>
      <c r="G41" s="671">
        <v>0.23746712000000006</v>
      </c>
      <c r="H41" s="672">
        <v>1</v>
      </c>
      <c r="I41" s="626">
        <v>0.62490640098539818</v>
      </c>
      <c r="J41" s="784"/>
      <c r="K41" s="786"/>
      <c r="L41" s="786"/>
      <c r="M41" s="784"/>
      <c r="N41" s="784"/>
    </row>
    <row r="42" spans="1:14" ht="15" customHeight="1" x14ac:dyDescent="0.3">
      <c r="B42" s="1105" t="s">
        <v>811</v>
      </c>
      <c r="C42" s="1105"/>
      <c r="D42" s="1105"/>
      <c r="E42" s="1105"/>
      <c r="F42" s="1105"/>
      <c r="G42" s="1105"/>
      <c r="H42" s="1105"/>
      <c r="I42" s="1105"/>
      <c r="J42" s="784"/>
      <c r="K42" s="784"/>
      <c r="L42" s="784"/>
      <c r="M42" s="784"/>
      <c r="N42" s="784"/>
    </row>
    <row r="43" spans="1:14" ht="14.4" customHeight="1" x14ac:dyDescent="0.3">
      <c r="B43" s="846" t="s">
        <v>521</v>
      </c>
      <c r="C43" s="846"/>
      <c r="D43" s="846"/>
      <c r="E43" s="846"/>
      <c r="F43" s="846"/>
      <c r="G43" s="846"/>
      <c r="H43" s="846"/>
      <c r="I43" s="846"/>
      <c r="J43" s="784"/>
      <c r="K43" s="784"/>
      <c r="L43" s="784"/>
      <c r="M43" s="784"/>
      <c r="N43" s="784"/>
    </row>
    <row r="44" spans="1:14" x14ac:dyDescent="0.3">
      <c r="B44" s="618"/>
      <c r="C44" s="618"/>
      <c r="D44" s="618"/>
      <c r="E44" s="618"/>
      <c r="F44" s="618"/>
      <c r="G44" s="618"/>
      <c r="H44" s="618"/>
      <c r="I44" s="618"/>
      <c r="J44" s="784"/>
      <c r="K44" s="784"/>
      <c r="L44" s="784"/>
      <c r="M44" s="784"/>
      <c r="N44" s="784"/>
    </row>
    <row r="45" spans="1:14" x14ac:dyDescent="0.3">
      <c r="B45" s="737" t="s">
        <v>1012</v>
      </c>
      <c r="C45" s="790"/>
      <c r="D45" s="790"/>
      <c r="E45" s="790"/>
      <c r="F45" s="790"/>
      <c r="G45" s="790"/>
      <c r="H45" s="790"/>
      <c r="I45" s="790"/>
      <c r="J45" s="790"/>
      <c r="K45" s="790"/>
    </row>
    <row r="46" spans="1:14" ht="15" customHeight="1" x14ac:dyDescent="0.3">
      <c r="B46" s="1095" t="s">
        <v>821</v>
      </c>
      <c r="C46" s="1097">
        <v>2020</v>
      </c>
      <c r="D46" s="1098"/>
      <c r="E46" s="1099"/>
      <c r="F46" s="1097">
        <v>2021</v>
      </c>
      <c r="G46" s="1098"/>
      <c r="H46" s="1099"/>
      <c r="I46" s="1100" t="s">
        <v>822</v>
      </c>
      <c r="J46" s="1100" t="s">
        <v>823</v>
      </c>
      <c r="K46" s="1100" t="s">
        <v>824</v>
      </c>
    </row>
    <row r="47" spans="1:14" ht="19.5" customHeight="1" x14ac:dyDescent="0.3">
      <c r="B47" s="1096"/>
      <c r="C47" s="637" t="s">
        <v>614</v>
      </c>
      <c r="D47" s="628" t="s">
        <v>618</v>
      </c>
      <c r="E47" s="628" t="s">
        <v>653</v>
      </c>
      <c r="F47" s="637" t="s">
        <v>614</v>
      </c>
      <c r="G47" s="628" t="s">
        <v>618</v>
      </c>
      <c r="H47" s="628" t="s">
        <v>653</v>
      </c>
      <c r="I47" s="1101"/>
      <c r="J47" s="1101"/>
      <c r="K47" s="1101"/>
    </row>
    <row r="48" spans="1:14" x14ac:dyDescent="0.3">
      <c r="B48" s="638" t="s">
        <v>825</v>
      </c>
      <c r="C48" s="639">
        <v>1449</v>
      </c>
      <c r="D48" s="639">
        <v>1903</v>
      </c>
      <c r="E48" s="639">
        <v>3352</v>
      </c>
      <c r="F48" s="631">
        <v>3940</v>
      </c>
      <c r="G48" s="631">
        <v>4482</v>
      </c>
      <c r="H48" s="640">
        <v>8422</v>
      </c>
      <c r="I48" s="641">
        <f t="shared" ref="I48:K49" si="0">(F48-C48)/C48</f>
        <v>1.7191166321601103</v>
      </c>
      <c r="J48" s="641">
        <f t="shared" si="0"/>
        <v>1.3552285864424594</v>
      </c>
      <c r="K48" s="641">
        <f t="shared" si="0"/>
        <v>1.5125298329355608</v>
      </c>
    </row>
    <row r="49" spans="2:11" x14ac:dyDescent="0.3">
      <c r="B49" s="638" t="s">
        <v>826</v>
      </c>
      <c r="C49" s="642">
        <v>14070.191810000002</v>
      </c>
      <c r="D49" s="642">
        <v>11395.58208</v>
      </c>
      <c r="E49" s="642">
        <v>25465.77389</v>
      </c>
      <c r="F49" s="643">
        <v>31168.078649999999</v>
      </c>
      <c r="G49" s="643">
        <v>32646.557750000004</v>
      </c>
      <c r="H49" s="643">
        <v>63814.636400000003</v>
      </c>
      <c r="I49" s="641">
        <f t="shared" si="0"/>
        <v>1.2151850572391021</v>
      </c>
      <c r="J49" s="641">
        <f t="shared" si="0"/>
        <v>1.8648433683169963</v>
      </c>
      <c r="K49" s="641">
        <f t="shared" si="0"/>
        <v>1.5058981783019361</v>
      </c>
    </row>
    <row r="50" spans="2:11" x14ac:dyDescent="0.3">
      <c r="B50" s="1092" t="s">
        <v>979</v>
      </c>
      <c r="C50" s="1092"/>
      <c r="D50" s="1092"/>
      <c r="E50" s="1092"/>
      <c r="F50" s="1092"/>
      <c r="G50" s="1092"/>
      <c r="H50" s="1092"/>
      <c r="I50" s="1092"/>
      <c r="J50" s="1092"/>
      <c r="K50" s="1092"/>
    </row>
  </sheetData>
  <mergeCells count="35">
    <mergeCell ref="B29:D29"/>
    <mergeCell ref="B6:B7"/>
    <mergeCell ref="B9:B11"/>
    <mergeCell ref="B14:J14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19:B22"/>
    <mergeCell ref="B24:B27"/>
    <mergeCell ref="B30:K30"/>
    <mergeCell ref="B31:K31"/>
    <mergeCell ref="B34:B35"/>
    <mergeCell ref="C34:C35"/>
    <mergeCell ref="D34:D35"/>
    <mergeCell ref="E34:E35"/>
    <mergeCell ref="F34:F35"/>
    <mergeCell ref="G34:G35"/>
    <mergeCell ref="H34:H35"/>
    <mergeCell ref="I34:I35"/>
    <mergeCell ref="J46:J47"/>
    <mergeCell ref="K46:K47"/>
    <mergeCell ref="B50:K50"/>
    <mergeCell ref="B42:I42"/>
    <mergeCell ref="B43:I43"/>
    <mergeCell ref="B46:B47"/>
    <mergeCell ref="C46:E46"/>
    <mergeCell ref="F46:H46"/>
    <mergeCell ref="I46:I47"/>
  </mergeCells>
  <pageMargins left="0.7" right="0.7" top="0.75" bottom="0.75" header="0.3" footer="0.3"/>
  <pageSetup paperSize="183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zoomScaleNormal="100" workbookViewId="0"/>
  </sheetViews>
  <sheetFormatPr baseColWidth="10" defaultColWidth="11.44140625" defaultRowHeight="14.4" x14ac:dyDescent="0.3"/>
  <cols>
    <col min="1" max="1" width="3.77734375" style="59" customWidth="1"/>
    <col min="2" max="2" width="11.5546875" style="59" customWidth="1"/>
    <col min="3" max="3" width="16.88671875" style="59" customWidth="1"/>
    <col min="4" max="4" width="8.109375" style="86" bestFit="1" customWidth="1"/>
    <col min="5" max="8" width="8.109375" style="59" bestFit="1" customWidth="1"/>
    <col min="9" max="9" width="14.5546875" style="85" customWidth="1"/>
    <col min="10" max="10" width="15.33203125" style="59" customWidth="1"/>
    <col min="11" max="12" width="11.44140625" style="85"/>
    <col min="13" max="16384" width="11.44140625" style="59"/>
  </cols>
  <sheetData>
    <row r="1" spans="2:15" ht="15" customHeight="1" x14ac:dyDescent="0.3">
      <c r="B1" s="123"/>
      <c r="C1" s="123"/>
    </row>
    <row r="2" spans="2:15" x14ac:dyDescent="0.3">
      <c r="B2" s="84" t="s">
        <v>106</v>
      </c>
      <c r="C2" s="82"/>
      <c r="D2" s="122"/>
      <c r="E2" s="82"/>
      <c r="F2" s="82"/>
      <c r="G2" s="82"/>
      <c r="H2" s="82"/>
      <c r="I2" s="121"/>
      <c r="J2" s="82"/>
      <c r="K2" s="121"/>
    </row>
    <row r="3" spans="2:15" x14ac:dyDescent="0.3">
      <c r="B3" s="83" t="s">
        <v>17</v>
      </c>
      <c r="C3" s="82"/>
      <c r="D3" s="122"/>
      <c r="E3" s="82"/>
      <c r="F3" s="82"/>
      <c r="G3" s="82"/>
      <c r="H3" s="82"/>
      <c r="I3" s="121"/>
      <c r="J3" s="82"/>
      <c r="K3" s="121"/>
    </row>
    <row r="4" spans="2:15" x14ac:dyDescent="0.3">
      <c r="B4" s="83"/>
      <c r="C4" s="82"/>
      <c r="D4" s="122"/>
      <c r="E4" s="82"/>
      <c r="F4" s="82"/>
      <c r="G4" s="82"/>
      <c r="H4" s="82"/>
      <c r="I4" s="121"/>
      <c r="J4" s="82"/>
      <c r="K4" s="121"/>
    </row>
    <row r="5" spans="2:15" ht="36" x14ac:dyDescent="0.3">
      <c r="B5" s="81" t="s">
        <v>5</v>
      </c>
      <c r="C5" s="120" t="s">
        <v>105</v>
      </c>
      <c r="D5" s="119">
        <v>2017</v>
      </c>
      <c r="E5" s="119">
        <f>+D5+1</f>
        <v>2018</v>
      </c>
      <c r="F5" s="119">
        <f>+E5+1</f>
        <v>2019</v>
      </c>
      <c r="G5" s="119">
        <f>+F5+1</f>
        <v>2020</v>
      </c>
      <c r="H5" s="119">
        <f>+G5+1</f>
        <v>2021</v>
      </c>
      <c r="I5" s="118" t="s">
        <v>104</v>
      </c>
      <c r="J5" s="118" t="s">
        <v>103</v>
      </c>
      <c r="K5" s="117" t="s">
        <v>15</v>
      </c>
      <c r="L5" s="59"/>
    </row>
    <row r="6" spans="2:15" x14ac:dyDescent="0.3">
      <c r="B6" s="830" t="s">
        <v>0</v>
      </c>
      <c r="C6" s="116" t="s">
        <v>102</v>
      </c>
      <c r="D6" s="115">
        <v>84.233410609999922</v>
      </c>
      <c r="E6" s="115">
        <v>140.09548676</v>
      </c>
      <c r="F6" s="115">
        <v>86.795137839999995</v>
      </c>
      <c r="G6" s="115">
        <v>108.14616668000004</v>
      </c>
      <c r="H6" s="114">
        <v>211.53549681000001</v>
      </c>
      <c r="I6" s="113">
        <v>0.42027118725768531</v>
      </c>
      <c r="J6" s="113">
        <v>2.2954410003010865E-3</v>
      </c>
      <c r="K6" s="112">
        <v>0.95601474655985408</v>
      </c>
      <c r="L6" s="59"/>
      <c r="M6" s="60"/>
      <c r="N6" s="60"/>
      <c r="O6" s="60"/>
    </row>
    <row r="7" spans="2:15" x14ac:dyDescent="0.3">
      <c r="B7" s="822"/>
      <c r="C7" s="107" t="s">
        <v>101</v>
      </c>
      <c r="D7" s="98">
        <v>35.332447509999994</v>
      </c>
      <c r="E7" s="98">
        <v>74.527198310000003</v>
      </c>
      <c r="F7" s="98">
        <v>91.22822318999998</v>
      </c>
      <c r="G7" s="98">
        <v>56.965691490000005</v>
      </c>
      <c r="H7" s="97">
        <v>120.26447345</v>
      </c>
      <c r="I7" s="96">
        <v>0.23893717037547571</v>
      </c>
      <c r="J7" s="96">
        <v>1.3050292144807592E-3</v>
      </c>
      <c r="K7" s="108">
        <v>1.1111737662503707</v>
      </c>
      <c r="L7" s="59"/>
      <c r="M7" s="60"/>
      <c r="N7" s="60"/>
      <c r="O7" s="60"/>
    </row>
    <row r="8" spans="2:15" x14ac:dyDescent="0.3">
      <c r="B8" s="822"/>
      <c r="C8" s="107" t="s">
        <v>100</v>
      </c>
      <c r="D8" s="98">
        <v>2.6436906600000003</v>
      </c>
      <c r="E8" s="98">
        <v>19.210330669999994</v>
      </c>
      <c r="F8" s="98">
        <v>15.726934060000005</v>
      </c>
      <c r="G8" s="98">
        <v>25.461725640000001</v>
      </c>
      <c r="H8" s="97">
        <v>61.161938960000001</v>
      </c>
      <c r="I8" s="96">
        <v>0.12151436089607696</v>
      </c>
      <c r="J8" s="96">
        <v>6.6368824364639457E-4</v>
      </c>
      <c r="K8" s="108">
        <v>1.4021128742317246</v>
      </c>
      <c r="L8" s="59"/>
      <c r="M8" s="60"/>
      <c r="N8" s="60"/>
      <c r="O8" s="60"/>
    </row>
    <row r="9" spans="2:15" x14ac:dyDescent="0.3">
      <c r="B9" s="822"/>
      <c r="C9" s="105" t="s">
        <v>68</v>
      </c>
      <c r="D9" s="98">
        <v>86.084992660000012</v>
      </c>
      <c r="E9" s="98">
        <v>123.07801712999999</v>
      </c>
      <c r="F9" s="98">
        <v>238.19366604999996</v>
      </c>
      <c r="G9" s="98">
        <v>137.04233879</v>
      </c>
      <c r="H9" s="97">
        <v>110.36904285000003</v>
      </c>
      <c r="I9" s="96">
        <v>0.21927728147076203</v>
      </c>
      <c r="J9" s="96">
        <v>1.1976506541095141E-3</v>
      </c>
      <c r="K9" s="108">
        <v>-0.19463544022605606</v>
      </c>
      <c r="L9" s="59"/>
      <c r="M9" s="60"/>
      <c r="N9" s="60"/>
      <c r="O9" s="60"/>
    </row>
    <row r="10" spans="2:15" x14ac:dyDescent="0.3">
      <c r="B10" s="823" t="s">
        <v>99</v>
      </c>
      <c r="C10" s="824"/>
      <c r="D10" s="103">
        <v>208.29454143999993</v>
      </c>
      <c r="E10" s="102">
        <v>356.91103286999999</v>
      </c>
      <c r="F10" s="102">
        <v>431.94396113999994</v>
      </c>
      <c r="G10" s="102">
        <v>327.61592260000003</v>
      </c>
      <c r="H10" s="102">
        <v>503.33095207000002</v>
      </c>
      <c r="I10" s="101">
        <v>1</v>
      </c>
      <c r="J10" s="101">
        <v>5.4618091125377541E-3</v>
      </c>
      <c r="K10" s="110">
        <v>0.53634459545037982</v>
      </c>
      <c r="L10" s="59"/>
      <c r="M10" s="60"/>
      <c r="N10" s="60"/>
      <c r="O10" s="60"/>
    </row>
    <row r="11" spans="2:15" x14ac:dyDescent="0.3">
      <c r="B11" s="830" t="s">
        <v>1</v>
      </c>
      <c r="C11" s="109" t="s">
        <v>98</v>
      </c>
      <c r="D11" s="98">
        <v>10171.895602889999</v>
      </c>
      <c r="E11" s="98">
        <v>10847.00147253003</v>
      </c>
      <c r="F11" s="98">
        <v>10652.870321330014</v>
      </c>
      <c r="G11" s="98">
        <v>9675.1586721600052</v>
      </c>
      <c r="H11" s="97">
        <v>15014.670985399973</v>
      </c>
      <c r="I11" s="96">
        <v>0.53968375717239991</v>
      </c>
      <c r="J11" s="96">
        <v>0.16292911547074648</v>
      </c>
      <c r="K11" s="108">
        <v>0.55187852666481452</v>
      </c>
      <c r="L11" s="59"/>
      <c r="M11" s="60"/>
      <c r="N11" s="60"/>
      <c r="O11" s="60"/>
    </row>
    <row r="12" spans="2:15" x14ac:dyDescent="0.3">
      <c r="B12" s="822"/>
      <c r="C12" s="107" t="s">
        <v>97</v>
      </c>
      <c r="D12" s="98">
        <v>3450.6433487000063</v>
      </c>
      <c r="E12" s="98">
        <v>3441.7309960999974</v>
      </c>
      <c r="F12" s="98">
        <v>3163.0223200399982</v>
      </c>
      <c r="G12" s="98">
        <v>3047.7070653699971</v>
      </c>
      <c r="H12" s="97">
        <v>4536.1563671299946</v>
      </c>
      <c r="I12" s="96">
        <v>0.16304652387752641</v>
      </c>
      <c r="J12" s="96">
        <v>4.922331932895143E-2</v>
      </c>
      <c r="K12" s="108">
        <v>0.48838332222696645</v>
      </c>
      <c r="L12" s="59"/>
      <c r="M12" s="60"/>
      <c r="N12" s="60"/>
      <c r="O12" s="60"/>
    </row>
    <row r="13" spans="2:15" x14ac:dyDescent="0.3">
      <c r="B13" s="822"/>
      <c r="C13" s="107" t="s">
        <v>96</v>
      </c>
      <c r="D13" s="98">
        <v>1717.6278550499999</v>
      </c>
      <c r="E13" s="98">
        <v>1858.457916549997</v>
      </c>
      <c r="F13" s="98">
        <v>1950.3126752100025</v>
      </c>
      <c r="G13" s="98">
        <v>1636.0416162099998</v>
      </c>
      <c r="H13" s="97">
        <v>1662.1670422200004</v>
      </c>
      <c r="I13" s="96">
        <v>5.9744536211662369E-2</v>
      </c>
      <c r="J13" s="96">
        <v>1.8036719300534004E-2</v>
      </c>
      <c r="K13" s="108">
        <v>1.5968680595376261E-2</v>
      </c>
      <c r="L13" s="59"/>
      <c r="M13" s="60"/>
      <c r="N13" s="60"/>
      <c r="O13" s="60"/>
    </row>
    <row r="14" spans="2:15" x14ac:dyDescent="0.3">
      <c r="B14" s="822"/>
      <c r="C14" s="107" t="s">
        <v>95</v>
      </c>
      <c r="D14" s="98">
        <v>1200.3862843799986</v>
      </c>
      <c r="E14" s="98">
        <v>1353.2318936000015</v>
      </c>
      <c r="F14" s="98">
        <v>1328.7551627799999</v>
      </c>
      <c r="G14" s="98">
        <v>1075.3516023200002</v>
      </c>
      <c r="H14" s="97">
        <v>1420.9638947099993</v>
      </c>
      <c r="I14" s="96">
        <v>5.1074787735882608E-2</v>
      </c>
      <c r="J14" s="96">
        <v>1.541934489980433E-2</v>
      </c>
      <c r="K14" s="108">
        <v>0.32139468769504154</v>
      </c>
      <c r="L14" s="59"/>
      <c r="M14" s="60"/>
      <c r="N14" s="60"/>
      <c r="O14" s="60"/>
    </row>
    <row r="15" spans="2:15" x14ac:dyDescent="0.3">
      <c r="B15" s="822"/>
      <c r="C15" s="107" t="s">
        <v>94</v>
      </c>
      <c r="D15" s="98">
        <v>1356.3982460799978</v>
      </c>
      <c r="E15" s="98">
        <v>1242.1283853900013</v>
      </c>
      <c r="F15" s="98">
        <v>967.41280092</v>
      </c>
      <c r="G15" s="98">
        <v>948.23241242999836</v>
      </c>
      <c r="H15" s="97">
        <v>1282.0054917899981</v>
      </c>
      <c r="I15" s="96">
        <v>4.6080100003366521E-2</v>
      </c>
      <c r="J15" s="96">
        <v>1.3911461730269777E-2</v>
      </c>
      <c r="K15" s="108">
        <v>0.3519950119661619</v>
      </c>
      <c r="L15" s="59"/>
      <c r="M15" s="60"/>
      <c r="N15" s="60"/>
      <c r="O15" s="60"/>
    </row>
    <row r="16" spans="2:15" x14ac:dyDescent="0.3">
      <c r="B16" s="822"/>
      <c r="C16" s="107" t="s">
        <v>93</v>
      </c>
      <c r="D16" s="98">
        <v>1075.2930046800016</v>
      </c>
      <c r="E16" s="98">
        <v>1224.0685927199977</v>
      </c>
      <c r="F16" s="98">
        <v>696.60826351000014</v>
      </c>
      <c r="G16" s="98">
        <v>683.75694791000149</v>
      </c>
      <c r="H16" s="97">
        <v>822.01966031000143</v>
      </c>
      <c r="I16" s="96">
        <v>2.9546478852387835E-2</v>
      </c>
      <c r="J16" s="96">
        <v>8.920004726317635E-3</v>
      </c>
      <c r="K16" s="108">
        <v>0.20221032169781861</v>
      </c>
      <c r="L16" s="59"/>
      <c r="M16" s="60"/>
      <c r="N16" s="60"/>
      <c r="O16" s="60"/>
    </row>
    <row r="17" spans="2:15" x14ac:dyDescent="0.3">
      <c r="B17" s="822"/>
      <c r="C17" s="107" t="s">
        <v>92</v>
      </c>
      <c r="D17" s="98">
        <v>808.94244761000016</v>
      </c>
      <c r="E17" s="98">
        <v>825.86911842999712</v>
      </c>
      <c r="F17" s="98">
        <v>749.71120427999904</v>
      </c>
      <c r="G17" s="98">
        <v>656.46759223000015</v>
      </c>
      <c r="H17" s="97">
        <v>805.66904587000079</v>
      </c>
      <c r="I17" s="96">
        <v>2.8958776261925657E-2</v>
      </c>
      <c r="J17" s="96">
        <v>8.7425788506056111E-3</v>
      </c>
      <c r="K17" s="108">
        <v>0.22727923724790111</v>
      </c>
      <c r="L17" s="59"/>
      <c r="M17" s="60"/>
      <c r="N17" s="60"/>
      <c r="O17" s="60"/>
    </row>
    <row r="18" spans="2:15" x14ac:dyDescent="0.3">
      <c r="B18" s="822"/>
      <c r="C18" s="107" t="s">
        <v>91</v>
      </c>
      <c r="D18" s="98">
        <v>553.34382339999991</v>
      </c>
      <c r="E18" s="98">
        <v>542.06832804999965</v>
      </c>
      <c r="F18" s="98">
        <v>488.7806705399999</v>
      </c>
      <c r="G18" s="98">
        <v>465.91196774999992</v>
      </c>
      <c r="H18" s="97">
        <v>557.24926028000061</v>
      </c>
      <c r="I18" s="96">
        <v>2.00296346661132E-2</v>
      </c>
      <c r="J18" s="96">
        <v>6.0468943450331415E-3</v>
      </c>
      <c r="K18" s="108">
        <v>0.19603980762951911</v>
      </c>
      <c r="L18" s="59"/>
      <c r="M18" s="60"/>
      <c r="N18" s="60"/>
      <c r="O18" s="60"/>
    </row>
    <row r="19" spans="2:15" x14ac:dyDescent="0.3">
      <c r="B19" s="822"/>
      <c r="C19" s="107" t="s">
        <v>90</v>
      </c>
      <c r="D19" s="98">
        <v>344.63308136999996</v>
      </c>
      <c r="E19" s="98">
        <v>343.24237173999961</v>
      </c>
      <c r="F19" s="98">
        <v>342.61144494000001</v>
      </c>
      <c r="G19" s="98">
        <v>345.6463554299998</v>
      </c>
      <c r="H19" s="97">
        <v>309.14833021000027</v>
      </c>
      <c r="I19" s="96">
        <v>1.1111953937155302E-2</v>
      </c>
      <c r="J19" s="96">
        <v>3.3546698452035259E-3</v>
      </c>
      <c r="K19" s="108">
        <v>-0.10559354856959025</v>
      </c>
      <c r="L19" s="59"/>
      <c r="M19" s="60"/>
      <c r="N19" s="60"/>
      <c r="O19" s="60"/>
    </row>
    <row r="20" spans="2:15" x14ac:dyDescent="0.3">
      <c r="B20" s="822"/>
      <c r="C20" s="107" t="s">
        <v>89</v>
      </c>
      <c r="D20" s="98">
        <v>287.38998710999971</v>
      </c>
      <c r="E20" s="98">
        <v>240.8962788100001</v>
      </c>
      <c r="F20" s="98">
        <v>176.20809791000019</v>
      </c>
      <c r="G20" s="98">
        <v>152.48470247999978</v>
      </c>
      <c r="H20" s="97">
        <v>266.07632244999996</v>
      </c>
      <c r="I20" s="96">
        <v>9.5637839506481671E-3</v>
      </c>
      <c r="J20" s="96">
        <v>2.8872813734408171E-3</v>
      </c>
      <c r="K20" s="108">
        <v>0.74493780767876761</v>
      </c>
      <c r="L20" s="59"/>
      <c r="M20" s="60"/>
      <c r="N20" s="60"/>
      <c r="O20" s="60"/>
    </row>
    <row r="21" spans="2:15" x14ac:dyDescent="0.3">
      <c r="B21" s="822"/>
      <c r="C21" s="105" t="s">
        <v>68</v>
      </c>
      <c r="D21" s="98">
        <v>1178.1165516900003</v>
      </c>
      <c r="E21" s="98">
        <v>1156.8256357100004</v>
      </c>
      <c r="F21" s="98">
        <v>1042.9577384200006</v>
      </c>
      <c r="G21" s="98">
        <v>996.55218826000032</v>
      </c>
      <c r="H21" s="97">
        <v>1145.1129566700006</v>
      </c>
      <c r="I21" s="96">
        <v>4.1159667330932112E-2</v>
      </c>
      <c r="J21" s="96">
        <v>1.2425995969259288E-2</v>
      </c>
      <c r="K21" s="108">
        <v>0.14907475008347548</v>
      </c>
      <c r="L21" s="59"/>
      <c r="M21" s="60"/>
      <c r="N21" s="60"/>
      <c r="O21" s="60"/>
    </row>
    <row r="22" spans="2:15" x14ac:dyDescent="0.3">
      <c r="B22" s="823" t="s">
        <v>88</v>
      </c>
      <c r="C22" s="824"/>
      <c r="D22" s="103">
        <v>22144.670232960001</v>
      </c>
      <c r="E22" s="102">
        <v>23075.520989630018</v>
      </c>
      <c r="F22" s="102">
        <v>21559.250699880013</v>
      </c>
      <c r="G22" s="102">
        <v>19683.31112255</v>
      </c>
      <c r="H22" s="102">
        <v>27821.239357039965</v>
      </c>
      <c r="I22" s="101">
        <v>1</v>
      </c>
      <c r="J22" s="101">
        <v>0.30189738584016601</v>
      </c>
      <c r="K22" s="110">
        <v>0.41344305253432823</v>
      </c>
      <c r="L22" s="59"/>
      <c r="M22" s="60"/>
      <c r="N22" s="60"/>
      <c r="O22" s="60"/>
    </row>
    <row r="23" spans="2:15" x14ac:dyDescent="0.3">
      <c r="B23" s="822" t="s">
        <v>2</v>
      </c>
      <c r="C23" s="109" t="s">
        <v>87</v>
      </c>
      <c r="D23" s="98">
        <v>18835.166363120021</v>
      </c>
      <c r="E23" s="98">
        <v>24702.856234070077</v>
      </c>
      <c r="F23" s="98">
        <v>22367.507820420011</v>
      </c>
      <c r="G23" s="98">
        <v>27046.321909120048</v>
      </c>
      <c r="H23" s="97">
        <v>35422.576922719956</v>
      </c>
      <c r="I23" s="96">
        <v>0.67427445025663013</v>
      </c>
      <c r="J23" s="96">
        <v>0.38438199087580588</v>
      </c>
      <c r="K23" s="108">
        <v>0.30970033713809442</v>
      </c>
      <c r="L23" s="59"/>
      <c r="M23" s="60"/>
      <c r="N23" s="60"/>
      <c r="O23" s="60"/>
    </row>
    <row r="24" spans="2:15" x14ac:dyDescent="0.3">
      <c r="B24" s="822"/>
      <c r="C24" s="107" t="s">
        <v>86</v>
      </c>
      <c r="D24" s="98">
        <v>5977.1337434200059</v>
      </c>
      <c r="E24" s="98">
        <v>6681.6697356299865</v>
      </c>
      <c r="F24" s="98">
        <v>6184.2501711199993</v>
      </c>
      <c r="G24" s="98">
        <v>6425.3506909099979</v>
      </c>
      <c r="H24" s="97">
        <v>7153.6443239900073</v>
      </c>
      <c r="I24" s="96">
        <v>0.13617077053465387</v>
      </c>
      <c r="J24" s="96">
        <v>7.7626538952026827E-2</v>
      </c>
      <c r="K24" s="108">
        <v>0.11334690791435453</v>
      </c>
      <c r="L24" s="59"/>
      <c r="M24" s="60"/>
      <c r="N24" s="60"/>
      <c r="O24" s="60"/>
    </row>
    <row r="25" spans="2:15" x14ac:dyDescent="0.3">
      <c r="B25" s="822"/>
      <c r="C25" s="107" t="s">
        <v>85</v>
      </c>
      <c r="D25" s="98">
        <v>4236.2166491300004</v>
      </c>
      <c r="E25" s="98">
        <v>4245.3512160100045</v>
      </c>
      <c r="F25" s="98">
        <v>4505.1995447699983</v>
      </c>
      <c r="G25" s="98">
        <v>4090.436210640004</v>
      </c>
      <c r="H25" s="97">
        <v>4736.6136764200064</v>
      </c>
      <c r="I25" s="96">
        <v>9.0162203323430556E-2</v>
      </c>
      <c r="J25" s="96">
        <v>5.1398547285929366E-2</v>
      </c>
      <c r="K25" s="108">
        <v>0.15797275217229201</v>
      </c>
      <c r="L25" s="59"/>
      <c r="M25" s="60"/>
      <c r="N25" s="60"/>
      <c r="O25" s="60"/>
    </row>
    <row r="26" spans="2:15" x14ac:dyDescent="0.3">
      <c r="B26" s="822"/>
      <c r="C26" s="107" t="s">
        <v>84</v>
      </c>
      <c r="D26" s="98">
        <v>1338.2399451899973</v>
      </c>
      <c r="E26" s="98">
        <v>1327.8710602700014</v>
      </c>
      <c r="F26" s="98">
        <v>1517.2581274500001</v>
      </c>
      <c r="G26" s="98">
        <v>1225.5917448999994</v>
      </c>
      <c r="H26" s="97">
        <v>1993.1785251900017</v>
      </c>
      <c r="I26" s="96">
        <v>3.7940473875400164E-2</v>
      </c>
      <c r="J26" s="96">
        <v>2.1628633381329008E-2</v>
      </c>
      <c r="K26" s="108">
        <v>0.62629891518454417</v>
      </c>
      <c r="L26" s="59"/>
      <c r="M26" s="60"/>
      <c r="N26" s="60"/>
      <c r="O26" s="60"/>
    </row>
    <row r="27" spans="2:15" x14ac:dyDescent="0.3">
      <c r="B27" s="822"/>
      <c r="C27" s="107" t="s">
        <v>83</v>
      </c>
      <c r="D27" s="98">
        <v>1828.4063896499974</v>
      </c>
      <c r="E27" s="98">
        <v>1489.2581680299991</v>
      </c>
      <c r="F27" s="98">
        <v>1112.2585615800001</v>
      </c>
      <c r="G27" s="98">
        <v>838.07016427000042</v>
      </c>
      <c r="H27" s="97">
        <v>1103.7758209900007</v>
      </c>
      <c r="I27" s="96">
        <v>2.1010550320161338E-2</v>
      </c>
      <c r="J27" s="96">
        <v>1.1977433162988963E-2</v>
      </c>
      <c r="K27" s="108">
        <v>0.31704464381146757</v>
      </c>
      <c r="L27" s="59"/>
      <c r="M27" s="60"/>
      <c r="N27" s="60"/>
      <c r="O27" s="60"/>
    </row>
    <row r="28" spans="2:15" x14ac:dyDescent="0.3">
      <c r="B28" s="111"/>
      <c r="C28" s="105" t="s">
        <v>68</v>
      </c>
      <c r="D28" s="98">
        <v>1828.69509793</v>
      </c>
      <c r="E28" s="98">
        <v>1827.1824110699995</v>
      </c>
      <c r="F28" s="98">
        <v>1876.1379961899991</v>
      </c>
      <c r="G28" s="98">
        <v>1742.5206677199999</v>
      </c>
      <c r="H28" s="97">
        <v>2124.5710482699992</v>
      </c>
      <c r="I28" s="96">
        <v>4.0441551689724069E-2</v>
      </c>
      <c r="J28" s="96">
        <v>2.305441670922944E-2</v>
      </c>
      <c r="K28" s="108">
        <v>0.21925156334007379</v>
      </c>
      <c r="L28" s="59"/>
      <c r="M28" s="60"/>
      <c r="N28" s="60"/>
      <c r="O28" s="60"/>
    </row>
    <row r="29" spans="2:15" x14ac:dyDescent="0.3">
      <c r="B29" s="823" t="s">
        <v>82</v>
      </c>
      <c r="C29" s="824"/>
      <c r="D29" s="103">
        <v>34043.858188440026</v>
      </c>
      <c r="E29" s="102">
        <v>40274.188825080069</v>
      </c>
      <c r="F29" s="102">
        <v>37562.612221530006</v>
      </c>
      <c r="G29" s="102">
        <v>41368.291387560042</v>
      </c>
      <c r="H29" s="102">
        <v>52534.360317579965</v>
      </c>
      <c r="I29" s="101">
        <v>1</v>
      </c>
      <c r="J29" s="101">
        <v>0.57006756036730943</v>
      </c>
      <c r="K29" s="110">
        <v>0.26991854281363192</v>
      </c>
      <c r="L29" s="59"/>
      <c r="M29" s="60"/>
      <c r="N29" s="60"/>
      <c r="O29" s="60"/>
    </row>
    <row r="30" spans="2:15" x14ac:dyDescent="0.3">
      <c r="B30" s="822" t="s">
        <v>4</v>
      </c>
      <c r="C30" s="109" t="s">
        <v>81</v>
      </c>
      <c r="D30" s="98">
        <v>1701.4598226500013</v>
      </c>
      <c r="E30" s="98">
        <v>1698.9847060799989</v>
      </c>
      <c r="F30" s="98">
        <v>1690.9002503800002</v>
      </c>
      <c r="G30" s="98">
        <v>1111.6934435899973</v>
      </c>
      <c r="H30" s="97">
        <v>1584.0823828700029</v>
      </c>
      <c r="I30" s="96">
        <v>0.14961191036242272</v>
      </c>
      <c r="J30" s="96">
        <v>1.7189397072021599E-2</v>
      </c>
      <c r="K30" s="108">
        <v>0.42492734125922116</v>
      </c>
      <c r="L30" s="59"/>
      <c r="M30" s="85"/>
      <c r="N30" s="60"/>
      <c r="O30" s="60"/>
    </row>
    <row r="31" spans="2:15" x14ac:dyDescent="0.3">
      <c r="B31" s="822"/>
      <c r="C31" s="107" t="s">
        <v>80</v>
      </c>
      <c r="D31" s="98">
        <v>1748.7187650700005</v>
      </c>
      <c r="E31" s="98">
        <v>1631.705736730001</v>
      </c>
      <c r="F31" s="98">
        <v>1580.83868211</v>
      </c>
      <c r="G31" s="98">
        <v>1347.197433190001</v>
      </c>
      <c r="H31" s="97">
        <v>1497.6613346800004</v>
      </c>
      <c r="I31" s="96">
        <v>0.1414496971751239</v>
      </c>
      <c r="J31" s="96">
        <v>1.6251613956204839E-2</v>
      </c>
      <c r="K31" s="108">
        <v>0.11168660048120715</v>
      </c>
      <c r="L31" s="59"/>
      <c r="M31" s="85"/>
      <c r="N31" s="60"/>
      <c r="O31" s="60"/>
    </row>
    <row r="32" spans="2:15" x14ac:dyDescent="0.3">
      <c r="B32" s="822"/>
      <c r="C32" s="107" t="s">
        <v>79</v>
      </c>
      <c r="D32" s="98">
        <v>941.66699714999959</v>
      </c>
      <c r="E32" s="98">
        <v>1065.1503676500017</v>
      </c>
      <c r="F32" s="98">
        <v>1296.6700394000013</v>
      </c>
      <c r="G32" s="98">
        <v>792.56364857999893</v>
      </c>
      <c r="H32" s="97">
        <v>1169.0570904500014</v>
      </c>
      <c r="I32" s="96">
        <v>0.1104139952040069</v>
      </c>
      <c r="J32" s="96">
        <v>1.2685821611877911E-2</v>
      </c>
      <c r="K32" s="108">
        <v>0.47503243751407109</v>
      </c>
      <c r="L32" s="59"/>
      <c r="M32" s="85"/>
      <c r="N32" s="60"/>
      <c r="O32" s="60"/>
    </row>
    <row r="33" spans="2:15" x14ac:dyDescent="0.3">
      <c r="B33" s="822"/>
      <c r="C33" s="107" t="s">
        <v>78</v>
      </c>
      <c r="D33" s="98">
        <v>1071.0143657399999</v>
      </c>
      <c r="E33" s="98">
        <v>1066.8348058899987</v>
      </c>
      <c r="F33" s="98">
        <v>934.08257503000038</v>
      </c>
      <c r="G33" s="98">
        <v>985.08168387000148</v>
      </c>
      <c r="H33" s="97">
        <v>1145.2689697499995</v>
      </c>
      <c r="I33" s="96">
        <v>0.1081672773436573</v>
      </c>
      <c r="J33" s="96">
        <v>1.2427688918318965E-2</v>
      </c>
      <c r="K33" s="108">
        <v>0.16261320101972121</v>
      </c>
      <c r="L33" s="59"/>
      <c r="M33" s="85"/>
      <c r="N33" s="60"/>
      <c r="O33" s="60"/>
    </row>
    <row r="34" spans="2:15" x14ac:dyDescent="0.3">
      <c r="B34" s="822"/>
      <c r="C34" s="107" t="s">
        <v>77</v>
      </c>
      <c r="D34" s="98">
        <v>894.06215141999985</v>
      </c>
      <c r="E34" s="98">
        <v>1139.5263178799994</v>
      </c>
      <c r="F34" s="98">
        <v>1024.7470868400005</v>
      </c>
      <c r="G34" s="98">
        <v>849.6826914699999</v>
      </c>
      <c r="H34" s="97">
        <v>951.42537631999994</v>
      </c>
      <c r="I34" s="96">
        <v>8.9859321496035843E-2</v>
      </c>
      <c r="J34" s="96">
        <v>1.0324228559585069E-2</v>
      </c>
      <c r="K34" s="108">
        <v>0.11974197647121576</v>
      </c>
      <c r="L34" s="59"/>
      <c r="M34" s="85"/>
      <c r="N34" s="60"/>
      <c r="O34" s="60"/>
    </row>
    <row r="35" spans="2:15" x14ac:dyDescent="0.3">
      <c r="B35" s="822"/>
      <c r="C35" s="107" t="s">
        <v>76</v>
      </c>
      <c r="D35" s="98">
        <v>940.15227641000172</v>
      </c>
      <c r="E35" s="98">
        <v>832.39043044999914</v>
      </c>
      <c r="F35" s="98">
        <v>800.3782657699993</v>
      </c>
      <c r="G35" s="98">
        <v>565.41277288000003</v>
      </c>
      <c r="H35" s="97">
        <v>758.22158211000101</v>
      </c>
      <c r="I35" s="96">
        <v>7.1611792798282212E-2</v>
      </c>
      <c r="J35" s="96">
        <v>8.2277108718624096E-3</v>
      </c>
      <c r="K35" s="108">
        <v>0.34100540079401709</v>
      </c>
      <c r="L35" s="59"/>
      <c r="M35" s="85"/>
      <c r="N35" s="60"/>
      <c r="O35" s="60"/>
    </row>
    <row r="36" spans="2:15" x14ac:dyDescent="0.3">
      <c r="B36" s="822"/>
      <c r="C36" s="107" t="s">
        <v>75</v>
      </c>
      <c r="D36" s="98">
        <v>624.5408392300003</v>
      </c>
      <c r="E36" s="98">
        <v>729.44777622000026</v>
      </c>
      <c r="F36" s="98">
        <v>676.05192237999904</v>
      </c>
      <c r="G36" s="98">
        <v>617.58088062000081</v>
      </c>
      <c r="H36" s="97">
        <v>634.93342663000033</v>
      </c>
      <c r="I36" s="96">
        <v>5.996759003087096E-2</v>
      </c>
      <c r="J36" s="96">
        <v>6.8898706927529984E-3</v>
      </c>
      <c r="K36" s="108">
        <v>2.8097608838827615E-2</v>
      </c>
      <c r="L36" s="59"/>
      <c r="M36" s="85"/>
      <c r="N36" s="60"/>
      <c r="O36" s="60"/>
    </row>
    <row r="37" spans="2:15" x14ac:dyDescent="0.3">
      <c r="B37" s="822"/>
      <c r="C37" s="107" t="s">
        <v>74</v>
      </c>
      <c r="D37" s="98">
        <v>696.84143124000025</v>
      </c>
      <c r="E37" s="98">
        <v>921.00138942999888</v>
      </c>
      <c r="F37" s="98">
        <v>757.69646014</v>
      </c>
      <c r="G37" s="98">
        <v>698.16453828999988</v>
      </c>
      <c r="H37" s="97">
        <v>623.23564258000067</v>
      </c>
      <c r="I37" s="96">
        <v>5.8862768818506564E-2</v>
      </c>
      <c r="J37" s="96">
        <v>6.7629342044285105E-3</v>
      </c>
      <c r="K37" s="108">
        <v>-0.10732268913789433</v>
      </c>
      <c r="L37" s="59"/>
      <c r="M37" s="85"/>
      <c r="N37" s="60"/>
      <c r="O37" s="60"/>
    </row>
    <row r="38" spans="2:15" x14ac:dyDescent="0.3">
      <c r="B38" s="822"/>
      <c r="C38" s="107" t="s">
        <v>73</v>
      </c>
      <c r="D38" s="98">
        <v>537.65070604999949</v>
      </c>
      <c r="E38" s="98">
        <v>623.83541764999927</v>
      </c>
      <c r="F38" s="98">
        <v>475.64864653000006</v>
      </c>
      <c r="G38" s="98">
        <v>460.05494063000077</v>
      </c>
      <c r="H38" s="97">
        <v>482.34654814999993</v>
      </c>
      <c r="I38" s="96">
        <v>4.5556209264000114E-2</v>
      </c>
      <c r="J38" s="96">
        <v>5.2341004685927065E-3</v>
      </c>
      <c r="K38" s="108">
        <v>4.845422916113673E-2</v>
      </c>
      <c r="L38" s="59"/>
      <c r="M38" s="85"/>
      <c r="N38" s="60"/>
      <c r="O38" s="60"/>
    </row>
    <row r="39" spans="2:15" x14ac:dyDescent="0.3">
      <c r="B39" s="822"/>
      <c r="C39" s="107" t="s">
        <v>72</v>
      </c>
      <c r="D39" s="98">
        <v>402.38391817000002</v>
      </c>
      <c r="E39" s="98">
        <v>340.01071436000007</v>
      </c>
      <c r="F39" s="98">
        <v>176.16096955</v>
      </c>
      <c r="G39" s="98">
        <v>188.54382625999992</v>
      </c>
      <c r="H39" s="97">
        <v>304.75214290999992</v>
      </c>
      <c r="I39" s="96">
        <v>2.878294132985686E-2</v>
      </c>
      <c r="J39" s="96">
        <v>3.3069653760926625E-3</v>
      </c>
      <c r="K39" s="108">
        <v>0.61634644292065</v>
      </c>
      <c r="L39" s="59"/>
      <c r="M39" s="85"/>
      <c r="N39" s="60"/>
      <c r="O39" s="60"/>
    </row>
    <row r="40" spans="2:15" x14ac:dyDescent="0.3">
      <c r="B40" s="822"/>
      <c r="C40" s="105" t="s">
        <v>68</v>
      </c>
      <c r="D40" s="98">
        <v>1370.3872414</v>
      </c>
      <c r="E40" s="98">
        <v>1463.9653948800001</v>
      </c>
      <c r="F40" s="98">
        <v>1208.1357354699996</v>
      </c>
      <c r="G40" s="98">
        <v>1261.1225756300005</v>
      </c>
      <c r="H40" s="97">
        <v>1436.9585291600001</v>
      </c>
      <c r="I40" s="96">
        <v>0.13571649617723669</v>
      </c>
      <c r="J40" s="96">
        <v>1.55929079199831E-2</v>
      </c>
      <c r="K40" s="108">
        <v>0.13942812295003115</v>
      </c>
      <c r="L40" s="59"/>
      <c r="M40" s="85"/>
      <c r="N40" s="60"/>
      <c r="O40" s="60"/>
    </row>
    <row r="41" spans="2:15" x14ac:dyDescent="0.3">
      <c r="B41" s="823" t="s">
        <v>71</v>
      </c>
      <c r="C41" s="824"/>
      <c r="D41" s="103">
        <v>10928.878514530004</v>
      </c>
      <c r="E41" s="102">
        <v>11512.853057219998</v>
      </c>
      <c r="F41" s="102">
        <v>10621.3106336</v>
      </c>
      <c r="G41" s="102">
        <v>8877.0984350100007</v>
      </c>
      <c r="H41" s="102">
        <v>10587.943025610006</v>
      </c>
      <c r="I41" s="101">
        <v>1</v>
      </c>
      <c r="J41" s="101">
        <v>0.11489323965172077</v>
      </c>
      <c r="K41" s="110">
        <v>0.19272565277103149</v>
      </c>
      <c r="L41" s="59"/>
      <c r="M41" s="85"/>
      <c r="N41" s="60"/>
      <c r="O41" s="60"/>
    </row>
    <row r="42" spans="2:15" x14ac:dyDescent="0.3">
      <c r="B42" s="822" t="s">
        <v>3</v>
      </c>
      <c r="C42" s="109" t="s">
        <v>70</v>
      </c>
      <c r="D42" s="98">
        <v>224.46375918999999</v>
      </c>
      <c r="E42" s="98">
        <v>258.91758765000009</v>
      </c>
      <c r="F42" s="98">
        <v>251.06509700000007</v>
      </c>
      <c r="G42" s="98">
        <v>254.08814413000005</v>
      </c>
      <c r="H42" s="97">
        <v>334.30679228999981</v>
      </c>
      <c r="I42" s="96">
        <v>0.83443215404385207</v>
      </c>
      <c r="J42" s="96">
        <v>3.6276725621651219E-3</v>
      </c>
      <c r="K42" s="108">
        <v>0.3157118898037099</v>
      </c>
      <c r="L42" s="59"/>
      <c r="M42" s="60"/>
      <c r="N42" s="60"/>
      <c r="O42" s="60"/>
    </row>
    <row r="43" spans="2:15" x14ac:dyDescent="0.3">
      <c r="B43" s="822"/>
      <c r="C43" s="107" t="s">
        <v>69</v>
      </c>
      <c r="D43" s="98">
        <v>68.070126969999976</v>
      </c>
      <c r="E43" s="98">
        <v>72.33278168000011</v>
      </c>
      <c r="F43" s="98">
        <v>74.439964829999994</v>
      </c>
      <c r="G43" s="98">
        <v>57.975023609999987</v>
      </c>
      <c r="H43" s="97">
        <v>60.637243900000023</v>
      </c>
      <c r="I43" s="96">
        <v>0.15135099617978354</v>
      </c>
      <c r="J43" s="96">
        <v>6.5799460559726284E-4</v>
      </c>
      <c r="K43" s="106">
        <v>4.5920124291951803E-2</v>
      </c>
      <c r="L43" s="59"/>
      <c r="M43" s="60"/>
      <c r="N43" s="60"/>
      <c r="O43" s="60"/>
    </row>
    <row r="44" spans="2:15" x14ac:dyDescent="0.3">
      <c r="B44" s="822"/>
      <c r="C44" s="105" t="s">
        <v>68</v>
      </c>
      <c r="D44" s="98">
        <v>15.652805899999999</v>
      </c>
      <c r="E44" s="98">
        <v>5.4870094500000004</v>
      </c>
      <c r="F44" s="98">
        <v>5.1523951300000013</v>
      </c>
      <c r="G44" s="98">
        <v>3.7094489799999995</v>
      </c>
      <c r="H44" s="97">
        <v>5.6958368899999998</v>
      </c>
      <c r="I44" s="96">
        <v>1.4216849776364256E-2</v>
      </c>
      <c r="J44" s="95">
        <v>6.1807392733129952E-5</v>
      </c>
      <c r="K44" s="104">
        <v>0.53549406413456069</v>
      </c>
      <c r="L44" s="59"/>
      <c r="M44" s="60"/>
      <c r="N44" s="60"/>
      <c r="O44" s="60"/>
    </row>
    <row r="45" spans="2:15" x14ac:dyDescent="0.3">
      <c r="B45" s="823" t="s">
        <v>67</v>
      </c>
      <c r="C45" s="824"/>
      <c r="D45" s="103">
        <v>308.18669205999993</v>
      </c>
      <c r="E45" s="102">
        <v>336.7373787800002</v>
      </c>
      <c r="F45" s="102">
        <v>330.65745696000005</v>
      </c>
      <c r="G45" s="102">
        <v>315.77261672000003</v>
      </c>
      <c r="H45" s="102">
        <v>400.63987307999986</v>
      </c>
      <c r="I45" s="101">
        <v>1</v>
      </c>
      <c r="J45" s="100">
        <v>4.3474745604955151E-3</v>
      </c>
      <c r="K45" s="99">
        <v>0.26876065835452989</v>
      </c>
      <c r="L45" s="59"/>
      <c r="M45" s="60"/>
      <c r="N45" s="60"/>
      <c r="O45" s="60"/>
    </row>
    <row r="46" spans="2:15" x14ac:dyDescent="0.3">
      <c r="B46" s="828" t="s">
        <v>66</v>
      </c>
      <c r="C46" s="829"/>
      <c r="D46" s="98">
        <v>547.41879224000013</v>
      </c>
      <c r="E46" s="98">
        <v>637.32029879000027</v>
      </c>
      <c r="F46" s="98">
        <v>642.05289055000048</v>
      </c>
      <c r="G46" s="98">
        <v>557.8645350100004</v>
      </c>
      <c r="H46" s="97">
        <v>307.10808425999988</v>
      </c>
      <c r="I46" s="96"/>
      <c r="J46" s="95">
        <v>3.3325304677706423E-3</v>
      </c>
      <c r="K46" s="94">
        <v>-0.44949344332402386</v>
      </c>
      <c r="L46" s="89"/>
      <c r="N46" s="60"/>
      <c r="O46" s="60"/>
    </row>
    <row r="47" spans="2:15" ht="15" customHeight="1" x14ac:dyDescent="0.3">
      <c r="B47" s="825" t="s">
        <v>26</v>
      </c>
      <c r="C47" s="826"/>
      <c r="D47" s="93">
        <v>68181.306961670023</v>
      </c>
      <c r="E47" s="93">
        <v>76193.531582370066</v>
      </c>
      <c r="F47" s="93">
        <v>71147.827863659986</v>
      </c>
      <c r="G47" s="93">
        <v>71129.95401945003</v>
      </c>
      <c r="H47" s="93">
        <v>92154.621609639929</v>
      </c>
      <c r="I47" s="92"/>
      <c r="J47" s="91">
        <v>1</v>
      </c>
      <c r="K47" s="90">
        <v>0.29558106538970685</v>
      </c>
      <c r="L47" s="89"/>
      <c r="N47" s="60"/>
      <c r="O47" s="60"/>
    </row>
    <row r="48" spans="2:15" x14ac:dyDescent="0.3">
      <c r="B48" s="827" t="s">
        <v>25</v>
      </c>
      <c r="C48" s="827"/>
      <c r="D48" s="827"/>
      <c r="E48" s="827"/>
      <c r="F48" s="827"/>
      <c r="G48" s="827"/>
      <c r="H48" s="827"/>
      <c r="I48" s="827"/>
      <c r="J48" s="827"/>
      <c r="K48" s="827"/>
      <c r="L48" s="88"/>
    </row>
    <row r="49" spans="1:28" ht="18" customHeight="1" x14ac:dyDescent="0.3">
      <c r="B49" s="798" t="s">
        <v>65</v>
      </c>
      <c r="C49" s="798"/>
      <c r="D49" s="798"/>
      <c r="E49" s="798"/>
      <c r="F49" s="798"/>
      <c r="G49" s="798"/>
      <c r="H49" s="798"/>
      <c r="I49" s="798"/>
      <c r="J49" s="798"/>
      <c r="K49" s="798"/>
    </row>
    <row r="50" spans="1:28" s="85" customFormat="1" x14ac:dyDescent="0.3">
      <c r="A50" s="59"/>
      <c r="B50" s="87"/>
      <c r="C50" s="87"/>
      <c r="D50" s="87"/>
      <c r="E50" s="87"/>
      <c r="F50" s="87"/>
      <c r="G50" s="87"/>
      <c r="H50" s="87"/>
      <c r="I50" s="87"/>
      <c r="J50" s="87"/>
      <c r="K50" s="87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28" s="85" customFormat="1" x14ac:dyDescent="0.3">
      <c r="A51" s="59"/>
      <c r="B51" s="59"/>
      <c r="C51" s="59"/>
      <c r="D51" s="86"/>
      <c r="E51" s="59"/>
      <c r="F51" s="59"/>
      <c r="G51" s="59"/>
      <c r="H51" s="59"/>
      <c r="J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s="85" customFormat="1" x14ac:dyDescent="0.3">
      <c r="A52" s="59"/>
      <c r="B52" s="59"/>
      <c r="C52" s="59"/>
      <c r="D52" s="86"/>
      <c r="E52" s="59"/>
      <c r="F52" s="59"/>
      <c r="G52" s="59"/>
      <c r="H52" s="59"/>
      <c r="J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s="85" customFormat="1" x14ac:dyDescent="0.3">
      <c r="A53" s="59"/>
      <c r="B53" s="59"/>
      <c r="C53" s="59"/>
      <c r="D53" s="86"/>
      <c r="E53" s="59"/>
      <c r="F53" s="59"/>
      <c r="G53" s="59"/>
      <c r="H53" s="59"/>
      <c r="J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8" s="85" customFormat="1" x14ac:dyDescent="0.3">
      <c r="A54" s="59"/>
      <c r="B54" s="59"/>
      <c r="C54" s="59"/>
      <c r="D54" s="86"/>
      <c r="E54" s="59"/>
      <c r="F54" s="59"/>
      <c r="G54" s="59"/>
      <c r="H54" s="59"/>
      <c r="J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28" s="85" customFormat="1" x14ac:dyDescent="0.3">
      <c r="A55" s="59"/>
      <c r="B55" s="59"/>
      <c r="C55" s="59"/>
      <c r="D55" s="86"/>
      <c r="E55" s="59"/>
      <c r="F55" s="59"/>
      <c r="G55" s="59"/>
      <c r="H55" s="59"/>
      <c r="J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85" customFormat="1" x14ac:dyDescent="0.3">
      <c r="A56" s="59"/>
      <c r="B56" s="59"/>
      <c r="C56" s="59"/>
      <c r="D56" s="86"/>
      <c r="E56" s="59"/>
      <c r="F56" s="59"/>
      <c r="G56" s="59"/>
      <c r="H56" s="59"/>
      <c r="J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s="85" customFormat="1" x14ac:dyDescent="0.3">
      <c r="A57" s="59"/>
      <c r="B57" s="59"/>
      <c r="C57" s="59"/>
      <c r="D57" s="86"/>
      <c r="E57" s="59"/>
      <c r="F57" s="59"/>
      <c r="G57" s="59"/>
      <c r="H57" s="59"/>
      <c r="J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1:28" s="85" customFormat="1" x14ac:dyDescent="0.3">
      <c r="A58" s="59"/>
      <c r="B58" s="59"/>
      <c r="C58" s="59"/>
      <c r="D58" s="86"/>
      <c r="E58" s="59"/>
      <c r="F58" s="59"/>
      <c r="G58" s="59"/>
      <c r="H58" s="59"/>
      <c r="J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1:28" s="85" customFormat="1" x14ac:dyDescent="0.3">
      <c r="A59" s="59"/>
      <c r="B59" s="59"/>
      <c r="C59" s="59"/>
      <c r="D59" s="86"/>
      <c r="E59" s="59"/>
      <c r="F59" s="59"/>
      <c r="G59" s="59"/>
      <c r="H59" s="59"/>
      <c r="J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1:28" s="85" customFormat="1" x14ac:dyDescent="0.3">
      <c r="A60" s="59"/>
      <c r="B60" s="59"/>
      <c r="C60" s="59"/>
      <c r="D60" s="86"/>
      <c r="E60" s="59"/>
      <c r="F60" s="59"/>
      <c r="G60" s="59"/>
      <c r="H60" s="59"/>
      <c r="J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8" s="85" customFormat="1" x14ac:dyDescent="0.3">
      <c r="A61" s="59"/>
      <c r="B61" s="59"/>
      <c r="C61" s="59"/>
      <c r="D61" s="86"/>
      <c r="E61" s="59"/>
      <c r="F61" s="59"/>
      <c r="G61" s="59"/>
      <c r="H61" s="59"/>
      <c r="J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1:28" s="85" customFormat="1" x14ac:dyDescent="0.3">
      <c r="A62" s="59"/>
      <c r="B62" s="59"/>
      <c r="C62" s="59"/>
      <c r="D62" s="86"/>
      <c r="E62" s="59"/>
      <c r="F62" s="59"/>
      <c r="G62" s="59"/>
      <c r="H62" s="59"/>
      <c r="J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1:28" s="85" customFormat="1" x14ac:dyDescent="0.3">
      <c r="A63" s="59"/>
      <c r="B63" s="59"/>
      <c r="C63" s="59"/>
      <c r="D63" s="86"/>
      <c r="E63" s="59"/>
      <c r="F63" s="59"/>
      <c r="G63" s="59"/>
      <c r="H63" s="59"/>
      <c r="J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1:28" s="85" customFormat="1" x14ac:dyDescent="0.3">
      <c r="A64" s="59"/>
      <c r="B64" s="59"/>
      <c r="C64" s="59"/>
      <c r="D64" s="86"/>
      <c r="E64" s="59"/>
      <c r="F64" s="59"/>
      <c r="G64" s="59"/>
      <c r="H64" s="59"/>
      <c r="J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1:28" s="85" customFormat="1" x14ac:dyDescent="0.3">
      <c r="A65" s="59"/>
      <c r="B65" s="59"/>
      <c r="C65" s="59"/>
      <c r="D65" s="86"/>
      <c r="E65" s="59"/>
      <c r="F65" s="59"/>
      <c r="G65" s="59"/>
      <c r="H65" s="59"/>
      <c r="J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</sheetData>
  <mergeCells count="14">
    <mergeCell ref="B29:C29"/>
    <mergeCell ref="B30:B40"/>
    <mergeCell ref="B41:C41"/>
    <mergeCell ref="B6:B9"/>
    <mergeCell ref="B10:C10"/>
    <mergeCell ref="B11:B21"/>
    <mergeCell ref="B22:C22"/>
    <mergeCell ref="B23:B27"/>
    <mergeCell ref="B42:B44"/>
    <mergeCell ref="B45:C45"/>
    <mergeCell ref="B47:C47"/>
    <mergeCell ref="B48:K48"/>
    <mergeCell ref="B49:K49"/>
    <mergeCell ref="B46:C46"/>
  </mergeCells>
  <pageMargins left="0.7" right="0.7" top="0.75" bottom="0.75" header="0.3" footer="0.3"/>
  <pageSetup paperSize="1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4"/>
  <sheetViews>
    <sheetView zoomScaleNormal="100" workbookViewId="0"/>
  </sheetViews>
  <sheetFormatPr baseColWidth="10" defaultColWidth="11.44140625" defaultRowHeight="10.199999999999999" x14ac:dyDescent="0.3"/>
  <cols>
    <col min="1" max="1" width="3.77734375" style="791" customWidth="1"/>
    <col min="2" max="2" width="53" style="791" bestFit="1" customWidth="1"/>
    <col min="3" max="3" width="29.5546875" style="791" customWidth="1"/>
    <col min="4" max="4" width="51.44140625" style="791" customWidth="1"/>
    <col min="5" max="5" width="20" style="791" customWidth="1"/>
    <col min="6" max="6" width="11.44140625" style="791"/>
    <col min="7" max="7" width="13.5546875" style="791" customWidth="1"/>
    <col min="8" max="8" width="14.33203125" style="791" customWidth="1"/>
    <col min="9" max="9" width="14.5546875" style="791" customWidth="1"/>
    <col min="10" max="10" width="14" style="791" customWidth="1"/>
    <col min="11" max="11" width="13.44140625" style="791" customWidth="1"/>
    <col min="12" max="16384" width="11.44140625" style="791"/>
  </cols>
  <sheetData>
    <row r="2" spans="1:12" ht="14.4" x14ac:dyDescent="0.3">
      <c r="B2" s="792" t="s">
        <v>1013</v>
      </c>
    </row>
    <row r="3" spans="1:12" x14ac:dyDescent="0.3">
      <c r="B3" s="793"/>
    </row>
    <row r="4" spans="1:12" ht="13.8" x14ac:dyDescent="0.3">
      <c r="B4" s="782" t="s">
        <v>774</v>
      </c>
    </row>
    <row r="5" spans="1:12" ht="20.399999999999999" x14ac:dyDescent="0.3">
      <c r="A5" s="794"/>
      <c r="B5" s="590" t="s">
        <v>775</v>
      </c>
      <c r="C5" s="590" t="s">
        <v>776</v>
      </c>
      <c r="D5" s="591">
        <v>2017</v>
      </c>
      <c r="E5" s="591">
        <v>2018</v>
      </c>
      <c r="F5" s="591">
        <v>2019</v>
      </c>
      <c r="G5" s="591">
        <v>2020</v>
      </c>
      <c r="H5" s="591">
        <v>2021</v>
      </c>
      <c r="I5" s="592" t="s">
        <v>14</v>
      </c>
      <c r="J5" s="592" t="s">
        <v>15</v>
      </c>
    </row>
    <row r="6" spans="1:12" x14ac:dyDescent="0.3">
      <c r="B6" s="1119" t="s">
        <v>846</v>
      </c>
      <c r="C6" s="593" t="s">
        <v>734</v>
      </c>
      <c r="D6" s="649">
        <v>4321</v>
      </c>
      <c r="E6" s="649">
        <v>4569</v>
      </c>
      <c r="F6" s="649">
        <v>4665</v>
      </c>
      <c r="G6" s="649">
        <v>3724</v>
      </c>
      <c r="H6" s="650">
        <v>5209</v>
      </c>
      <c r="I6" s="739">
        <v>0.976748546784174</v>
      </c>
      <c r="J6" s="740">
        <v>0.39876476906552094</v>
      </c>
      <c r="L6" s="598"/>
    </row>
    <row r="7" spans="1:12" x14ac:dyDescent="0.3">
      <c r="B7" s="1120"/>
      <c r="C7" s="593" t="s">
        <v>735</v>
      </c>
      <c r="D7" s="649">
        <v>158</v>
      </c>
      <c r="E7" s="649">
        <v>146</v>
      </c>
      <c r="F7" s="649">
        <v>185</v>
      </c>
      <c r="G7" s="649">
        <v>134</v>
      </c>
      <c r="H7" s="650">
        <v>109</v>
      </c>
      <c r="I7" s="739">
        <v>2.0438777423588975E-2</v>
      </c>
      <c r="J7" s="740">
        <v>-0.18656716417910446</v>
      </c>
      <c r="L7" s="598"/>
    </row>
    <row r="8" spans="1:12" x14ac:dyDescent="0.3">
      <c r="B8" s="1121"/>
      <c r="C8" s="593" t="s">
        <v>736</v>
      </c>
      <c r="D8" s="649">
        <v>50</v>
      </c>
      <c r="E8" s="649">
        <v>35</v>
      </c>
      <c r="F8" s="649">
        <v>20</v>
      </c>
      <c r="G8" s="649">
        <v>12</v>
      </c>
      <c r="H8" s="650">
        <v>15</v>
      </c>
      <c r="I8" s="739">
        <v>2.8126757922370149E-3</v>
      </c>
      <c r="J8" s="740">
        <v>0.25</v>
      </c>
      <c r="L8" s="598"/>
    </row>
    <row r="9" spans="1:12" x14ac:dyDescent="0.3">
      <c r="B9" s="611" t="s">
        <v>778</v>
      </c>
      <c r="C9" s="655"/>
      <c r="D9" s="653">
        <v>4529</v>
      </c>
      <c r="E9" s="653">
        <v>4750</v>
      </c>
      <c r="F9" s="653">
        <v>4870</v>
      </c>
      <c r="G9" s="653">
        <v>3870</v>
      </c>
      <c r="H9" s="653">
        <v>5333</v>
      </c>
      <c r="I9" s="741">
        <v>1</v>
      </c>
      <c r="J9" s="742">
        <v>0.37803617571059434</v>
      </c>
      <c r="L9" s="598"/>
    </row>
    <row r="10" spans="1:12" x14ac:dyDescent="0.3">
      <c r="B10" s="1119" t="s">
        <v>847</v>
      </c>
      <c r="C10" s="593" t="s">
        <v>748</v>
      </c>
      <c r="D10" s="649">
        <v>686</v>
      </c>
      <c r="E10" s="649">
        <v>903</v>
      </c>
      <c r="F10" s="649">
        <v>886</v>
      </c>
      <c r="G10" s="649">
        <v>642</v>
      </c>
      <c r="H10" s="650">
        <v>702</v>
      </c>
      <c r="I10" s="739">
        <v>0.9285714285714286</v>
      </c>
      <c r="J10" s="740">
        <v>9.3457943925233655E-2</v>
      </c>
      <c r="L10" s="598"/>
    </row>
    <row r="11" spans="1:12" x14ac:dyDescent="0.3">
      <c r="B11" s="1120"/>
      <c r="C11" s="593" t="s">
        <v>780</v>
      </c>
      <c r="D11" s="649">
        <v>29</v>
      </c>
      <c r="E11" s="649">
        <v>34</v>
      </c>
      <c r="F11" s="649">
        <v>50</v>
      </c>
      <c r="G11" s="649">
        <v>17</v>
      </c>
      <c r="H11" s="650">
        <v>23</v>
      </c>
      <c r="I11" s="739">
        <v>3.0423280423280422E-2</v>
      </c>
      <c r="J11" s="740">
        <v>0.35294117647058831</v>
      </c>
      <c r="L11" s="598"/>
    </row>
    <row r="12" spans="1:12" x14ac:dyDescent="0.3">
      <c r="B12" s="1120"/>
      <c r="C12" s="593" t="s">
        <v>750</v>
      </c>
      <c r="D12" s="649">
        <v>29</v>
      </c>
      <c r="E12" s="649">
        <v>22</v>
      </c>
      <c r="F12" s="649">
        <v>11</v>
      </c>
      <c r="G12" s="649">
        <v>12</v>
      </c>
      <c r="H12" s="650">
        <v>7</v>
      </c>
      <c r="I12" s="739">
        <v>9.2592592592592587E-3</v>
      </c>
      <c r="J12" s="740">
        <v>-0.41666666666666663</v>
      </c>
      <c r="L12" s="598"/>
    </row>
    <row r="13" spans="1:12" x14ac:dyDescent="0.3">
      <c r="B13" s="1120"/>
      <c r="C13" s="593" t="s">
        <v>781</v>
      </c>
      <c r="D13" s="649">
        <v>4</v>
      </c>
      <c r="E13" s="649">
        <v>2</v>
      </c>
      <c r="F13" s="649">
        <v>5</v>
      </c>
      <c r="G13" s="649">
        <v>4</v>
      </c>
      <c r="H13" s="650">
        <v>24</v>
      </c>
      <c r="I13" s="739">
        <v>3.1746031746031744E-2</v>
      </c>
      <c r="J13" s="740">
        <v>5</v>
      </c>
      <c r="L13" s="598"/>
    </row>
    <row r="14" spans="1:12" x14ac:dyDescent="0.3">
      <c r="B14" s="611" t="s">
        <v>783</v>
      </c>
      <c r="C14" s="655"/>
      <c r="D14" s="653">
        <v>748</v>
      </c>
      <c r="E14" s="653">
        <v>961</v>
      </c>
      <c r="F14" s="653">
        <v>952</v>
      </c>
      <c r="G14" s="653">
        <v>675</v>
      </c>
      <c r="H14" s="653">
        <v>756</v>
      </c>
      <c r="I14" s="741">
        <v>1</v>
      </c>
      <c r="J14" s="742">
        <v>0.12000000000000011</v>
      </c>
      <c r="L14" s="598"/>
    </row>
    <row r="15" spans="1:12" x14ac:dyDescent="0.3">
      <c r="B15" s="656" t="s">
        <v>1014</v>
      </c>
      <c r="C15" s="657"/>
      <c r="D15" s="658">
        <v>5277</v>
      </c>
      <c r="E15" s="658">
        <v>5711</v>
      </c>
      <c r="F15" s="658">
        <v>5822</v>
      </c>
      <c r="G15" s="658">
        <v>4545</v>
      </c>
      <c r="H15" s="658">
        <v>6089</v>
      </c>
      <c r="I15" s="743"/>
      <c r="J15" s="744">
        <v>0.33971397139713977</v>
      </c>
      <c r="L15" s="598"/>
    </row>
    <row r="16" spans="1:12" ht="15" customHeight="1" x14ac:dyDescent="0.3">
      <c r="B16" s="1105" t="s">
        <v>785</v>
      </c>
      <c r="C16" s="1105"/>
      <c r="D16" s="1105"/>
      <c r="E16" s="1105"/>
      <c r="F16" s="1105"/>
      <c r="G16" s="1105"/>
      <c r="H16" s="1105"/>
      <c r="I16" s="1105"/>
      <c r="J16" s="1105"/>
    </row>
    <row r="17" spans="1:14" ht="15" customHeight="1" x14ac:dyDescent="0.3">
      <c r="B17" s="795"/>
      <c r="C17" s="795"/>
      <c r="D17" s="795"/>
      <c r="E17" s="795"/>
      <c r="F17" s="795"/>
      <c r="G17" s="795"/>
      <c r="H17" s="795"/>
      <c r="I17" s="795"/>
      <c r="J17" s="795"/>
    </row>
    <row r="18" spans="1:14" ht="13.8" x14ac:dyDescent="0.3">
      <c r="B18" s="782" t="s">
        <v>786</v>
      </c>
    </row>
    <row r="19" spans="1:14" ht="15" customHeight="1" x14ac:dyDescent="0.3">
      <c r="A19" s="794"/>
      <c r="B19" s="1112" t="s">
        <v>787</v>
      </c>
      <c r="C19" s="1112" t="s">
        <v>788</v>
      </c>
      <c r="D19" s="1112" t="s">
        <v>789</v>
      </c>
      <c r="E19" s="1113">
        <v>2017</v>
      </c>
      <c r="F19" s="1115">
        <v>2018</v>
      </c>
      <c r="G19" s="1115">
        <v>2019</v>
      </c>
      <c r="H19" s="1115">
        <v>2020</v>
      </c>
      <c r="I19" s="1115">
        <v>2021</v>
      </c>
      <c r="J19" s="1117" t="s">
        <v>14</v>
      </c>
      <c r="K19" s="1115" t="s">
        <v>15</v>
      </c>
    </row>
    <row r="20" spans="1:14" x14ac:dyDescent="0.3">
      <c r="B20" s="1112"/>
      <c r="C20" s="1112"/>
      <c r="D20" s="1112"/>
      <c r="E20" s="1114"/>
      <c r="F20" s="1116"/>
      <c r="G20" s="1116"/>
      <c r="H20" s="1116"/>
      <c r="I20" s="1116"/>
      <c r="J20" s="1118"/>
      <c r="K20" s="1116"/>
    </row>
    <row r="21" spans="1:14" x14ac:dyDescent="0.3">
      <c r="B21" s="1119" t="s">
        <v>790</v>
      </c>
      <c r="C21" s="605" t="s">
        <v>1015</v>
      </c>
      <c r="D21" s="593" t="s">
        <v>1016</v>
      </c>
      <c r="E21" s="706">
        <v>133.56952819</v>
      </c>
      <c r="F21" s="706">
        <v>202.65265792000002</v>
      </c>
      <c r="G21" s="706">
        <v>250.95895052</v>
      </c>
      <c r="H21" s="706">
        <v>194.43027587999998</v>
      </c>
      <c r="I21" s="724">
        <v>288.13938197000004</v>
      </c>
      <c r="J21" s="707">
        <v>0.31343816922809625</v>
      </c>
      <c r="K21" s="608">
        <v>0.48196766509674749</v>
      </c>
      <c r="L21" s="598"/>
      <c r="M21" s="598"/>
      <c r="N21" s="598"/>
    </row>
    <row r="22" spans="1:14" ht="24" customHeight="1" x14ac:dyDescent="0.3">
      <c r="B22" s="1120"/>
      <c r="C22" s="605" t="s">
        <v>963</v>
      </c>
      <c r="D22" s="593" t="s">
        <v>1001</v>
      </c>
      <c r="E22" s="706">
        <v>31.61345193</v>
      </c>
      <c r="F22" s="706">
        <v>52.42574535</v>
      </c>
      <c r="G22" s="706">
        <v>113.37831525999999</v>
      </c>
      <c r="H22" s="706">
        <v>118.13226248999999</v>
      </c>
      <c r="I22" s="724">
        <v>229.56574694999998</v>
      </c>
      <c r="J22" s="707">
        <v>0.24972173865834157</v>
      </c>
      <c r="K22" s="608">
        <v>0.9432942543484506</v>
      </c>
      <c r="L22" s="598"/>
      <c r="M22" s="598"/>
      <c r="N22" s="598"/>
    </row>
    <row r="23" spans="1:14" ht="20.399999999999999" x14ac:dyDescent="0.3">
      <c r="B23" s="1120"/>
      <c r="C23" s="605" t="s">
        <v>42</v>
      </c>
      <c r="D23" s="593" t="s">
        <v>926</v>
      </c>
      <c r="E23" s="706">
        <v>58.513968320000011</v>
      </c>
      <c r="F23" s="706">
        <v>61.790363000000006</v>
      </c>
      <c r="G23" s="706">
        <v>36.375270150000006</v>
      </c>
      <c r="H23" s="706">
        <v>2.8728032000000003</v>
      </c>
      <c r="I23" s="724">
        <v>65.88835598</v>
      </c>
      <c r="J23" s="707">
        <v>7.1673387825793577E-2</v>
      </c>
      <c r="K23" s="608">
        <v>21.93521393320642</v>
      </c>
      <c r="L23" s="598"/>
      <c r="M23" s="598"/>
      <c r="N23" s="598"/>
    </row>
    <row r="24" spans="1:14" x14ac:dyDescent="0.3">
      <c r="B24" s="1121"/>
      <c r="C24" s="609" t="s">
        <v>68</v>
      </c>
      <c r="D24" s="610"/>
      <c r="E24" s="706">
        <v>389.53393467999933</v>
      </c>
      <c r="F24" s="706">
        <v>328.30792794000018</v>
      </c>
      <c r="G24" s="706">
        <v>299.22485330999973</v>
      </c>
      <c r="H24" s="706">
        <v>298.22667055000056</v>
      </c>
      <c r="I24" s="724">
        <v>335.69271013999946</v>
      </c>
      <c r="J24" s="707">
        <v>0.3651667042877686</v>
      </c>
      <c r="K24" s="608">
        <v>0.12562940638710374</v>
      </c>
      <c r="L24" s="598"/>
      <c r="M24" s="598"/>
      <c r="N24" s="598"/>
    </row>
    <row r="25" spans="1:14" x14ac:dyDescent="0.3">
      <c r="B25" s="611"/>
      <c r="C25" s="612"/>
      <c r="D25" s="655" t="s">
        <v>26</v>
      </c>
      <c r="E25" s="708">
        <v>613.23088311999936</v>
      </c>
      <c r="F25" s="708">
        <v>645.17669421000028</v>
      </c>
      <c r="G25" s="708">
        <v>699.93738923999967</v>
      </c>
      <c r="H25" s="708">
        <v>613.66201212000055</v>
      </c>
      <c r="I25" s="708">
        <v>919.28619503999948</v>
      </c>
      <c r="J25" s="709">
        <v>1</v>
      </c>
      <c r="K25" s="614">
        <v>0.49803340745204006</v>
      </c>
      <c r="L25" s="598"/>
      <c r="M25" s="598"/>
      <c r="N25" s="598"/>
    </row>
    <row r="26" spans="1:14" x14ac:dyDescent="0.3">
      <c r="B26" s="1119" t="s">
        <v>795</v>
      </c>
      <c r="C26" s="605" t="s">
        <v>1017</v>
      </c>
      <c r="D26" s="593" t="s">
        <v>1018</v>
      </c>
      <c r="E26" s="706">
        <v>31.38509518</v>
      </c>
      <c r="F26" s="706">
        <v>48.25324097</v>
      </c>
      <c r="G26" s="706">
        <v>39.493730630000002</v>
      </c>
      <c r="H26" s="706">
        <v>44.19816634</v>
      </c>
      <c r="I26" s="724">
        <v>85.000957260000007</v>
      </c>
      <c r="J26" s="707">
        <v>0.41393989287112626</v>
      </c>
      <c r="K26" s="608">
        <v>0.9231783645981908</v>
      </c>
      <c r="L26" s="598"/>
      <c r="M26" s="598"/>
      <c r="N26" s="598"/>
    </row>
    <row r="27" spans="1:14" ht="15" customHeight="1" x14ac:dyDescent="0.3">
      <c r="B27" s="1120"/>
      <c r="C27" s="605" t="s">
        <v>1019</v>
      </c>
      <c r="D27" s="593" t="s">
        <v>1020</v>
      </c>
      <c r="E27" s="706">
        <v>0</v>
      </c>
      <c r="F27" s="706">
        <v>44.081387469999996</v>
      </c>
      <c r="G27" s="706">
        <v>77.901389520000009</v>
      </c>
      <c r="H27" s="706">
        <v>23.691328599999999</v>
      </c>
      <c r="I27" s="724">
        <v>50.245531910000004</v>
      </c>
      <c r="J27" s="707">
        <v>0.24468701019989142</v>
      </c>
      <c r="K27" s="608">
        <v>1.1208406146542584</v>
      </c>
      <c r="L27" s="598"/>
      <c r="M27" s="598"/>
      <c r="N27" s="598"/>
    </row>
    <row r="28" spans="1:14" ht="20.399999999999999" x14ac:dyDescent="0.3">
      <c r="B28" s="1120"/>
      <c r="C28" s="605" t="s">
        <v>1021</v>
      </c>
      <c r="D28" s="593" t="s">
        <v>1022</v>
      </c>
      <c r="E28" s="706">
        <v>0</v>
      </c>
      <c r="F28" s="706">
        <v>17.813531000000001</v>
      </c>
      <c r="G28" s="706">
        <v>8.3278529999999993</v>
      </c>
      <c r="H28" s="706">
        <v>7.1376599999999997E-3</v>
      </c>
      <c r="I28" s="724">
        <v>12.14682</v>
      </c>
      <c r="J28" s="707">
        <v>5.9152902880200496E-2</v>
      </c>
      <c r="K28" s="608">
        <v>1700.7930246047024</v>
      </c>
      <c r="L28" s="598"/>
      <c r="M28" s="598"/>
      <c r="N28" s="598"/>
    </row>
    <row r="29" spans="1:14" x14ac:dyDescent="0.3">
      <c r="B29" s="1121"/>
      <c r="C29" s="609" t="s">
        <v>68</v>
      </c>
      <c r="D29" s="610"/>
      <c r="E29" s="706">
        <v>30.792033090000011</v>
      </c>
      <c r="F29" s="706">
        <v>93.358724539999955</v>
      </c>
      <c r="G29" s="706">
        <v>109.59811965999998</v>
      </c>
      <c r="H29" s="706">
        <v>52.099899679999986</v>
      </c>
      <c r="I29" s="724">
        <v>57.952826160000022</v>
      </c>
      <c r="J29" s="707">
        <v>0.28222019404878179</v>
      </c>
      <c r="K29" s="608">
        <v>0.11234045585402241</v>
      </c>
      <c r="L29" s="598"/>
      <c r="M29" s="598"/>
      <c r="N29" s="598"/>
    </row>
    <row r="30" spans="1:14" x14ac:dyDescent="0.3">
      <c r="B30" s="611"/>
      <c r="C30" s="612"/>
      <c r="D30" s="655" t="s">
        <v>381</v>
      </c>
      <c r="E30" s="708">
        <v>62.177128270000011</v>
      </c>
      <c r="F30" s="708">
        <v>203.50688397999994</v>
      </c>
      <c r="G30" s="708">
        <v>235.32109280999998</v>
      </c>
      <c r="H30" s="708">
        <v>119.99653227999997</v>
      </c>
      <c r="I30" s="708">
        <v>205.34613533000004</v>
      </c>
      <c r="J30" s="709">
        <v>1</v>
      </c>
      <c r="K30" s="614">
        <v>0.71126724604712122</v>
      </c>
      <c r="L30" s="598"/>
      <c r="M30" s="598"/>
      <c r="N30" s="598"/>
    </row>
    <row r="31" spans="1:14" x14ac:dyDescent="0.3">
      <c r="B31" s="1108" t="s">
        <v>1023</v>
      </c>
      <c r="C31" s="1109"/>
      <c r="D31" s="1110"/>
      <c r="E31" s="710">
        <v>675.40801138999939</v>
      </c>
      <c r="F31" s="710">
        <v>848.68357819000016</v>
      </c>
      <c r="G31" s="710">
        <v>935.25848204999954</v>
      </c>
      <c r="H31" s="710">
        <v>733.65854440000055</v>
      </c>
      <c r="I31" s="710">
        <v>1124.6323303699994</v>
      </c>
      <c r="J31" s="711"/>
      <c r="K31" s="617">
        <v>0.53290974248755507</v>
      </c>
      <c r="L31" s="598"/>
      <c r="N31" s="598"/>
    </row>
    <row r="32" spans="1:14" ht="11.25" customHeight="1" x14ac:dyDescent="0.3">
      <c r="B32" s="1144" t="s">
        <v>1010</v>
      </c>
      <c r="C32" s="1144"/>
      <c r="D32" s="1144"/>
      <c r="E32" s="1144"/>
      <c r="F32" s="1144"/>
      <c r="G32" s="1144"/>
      <c r="H32" s="1144"/>
      <c r="I32" s="1144"/>
      <c r="J32" s="1144"/>
      <c r="K32" s="1144"/>
    </row>
    <row r="33" spans="1:11" x14ac:dyDescent="0.3">
      <c r="B33" s="795"/>
      <c r="C33" s="795"/>
      <c r="D33" s="795"/>
      <c r="E33" s="796"/>
      <c r="F33" s="796"/>
      <c r="G33" s="796"/>
      <c r="H33" s="796"/>
      <c r="I33" s="796"/>
      <c r="J33" s="795"/>
      <c r="K33" s="795"/>
    </row>
    <row r="34" spans="1:11" ht="13.8" x14ac:dyDescent="0.3">
      <c r="B34" s="782" t="s">
        <v>803</v>
      </c>
    </row>
    <row r="35" spans="1:11" ht="15" customHeight="1" x14ac:dyDescent="0.3">
      <c r="A35" s="794"/>
      <c r="B35" s="1112" t="s">
        <v>804</v>
      </c>
      <c r="C35" s="1113">
        <v>2017</v>
      </c>
      <c r="D35" s="1115">
        <v>2018</v>
      </c>
      <c r="E35" s="1115">
        <v>2019</v>
      </c>
      <c r="F35" s="1115">
        <v>2020</v>
      </c>
      <c r="G35" s="1115">
        <v>2021</v>
      </c>
      <c r="H35" s="1117" t="s">
        <v>14</v>
      </c>
      <c r="I35" s="1115" t="s">
        <v>15</v>
      </c>
    </row>
    <row r="36" spans="1:11" x14ac:dyDescent="0.3">
      <c r="B36" s="1112"/>
      <c r="C36" s="1114"/>
      <c r="D36" s="1116"/>
      <c r="E36" s="1116"/>
      <c r="F36" s="1116"/>
      <c r="G36" s="1116"/>
      <c r="H36" s="1118"/>
      <c r="I36" s="1116"/>
    </row>
    <row r="37" spans="1:11" x14ac:dyDescent="0.3">
      <c r="B37" s="620" t="s">
        <v>805</v>
      </c>
      <c r="C37" s="668">
        <v>0.17015666999999993</v>
      </c>
      <c r="D37" s="668">
        <v>0.26379415000000012</v>
      </c>
      <c r="E37" s="668">
        <v>0.14258981000000012</v>
      </c>
      <c r="F37" s="668">
        <v>0.23071980000000003</v>
      </c>
      <c r="G37" s="669">
        <v>0.30904816000000013</v>
      </c>
      <c r="H37" s="670">
        <v>7.9520942508458248E-3</v>
      </c>
      <c r="I37" s="623">
        <v>0.33949561329370126</v>
      </c>
      <c r="K37" s="598"/>
    </row>
    <row r="38" spans="1:11" x14ac:dyDescent="0.3">
      <c r="B38" s="620" t="s">
        <v>806</v>
      </c>
      <c r="C38" s="668">
        <v>11.254841600000004</v>
      </c>
      <c r="D38" s="668">
        <v>35.174448050000045</v>
      </c>
      <c r="E38" s="668">
        <v>40.885480610000023</v>
      </c>
      <c r="F38" s="668">
        <v>21.365715349999988</v>
      </c>
      <c r="G38" s="669">
        <v>38.420369029999947</v>
      </c>
      <c r="H38" s="670">
        <v>0.98859153757407081</v>
      </c>
      <c r="I38" s="623">
        <v>0.79822525951605772</v>
      </c>
      <c r="K38" s="598"/>
    </row>
    <row r="39" spans="1:11" x14ac:dyDescent="0.3">
      <c r="B39" s="620" t="s">
        <v>807</v>
      </c>
      <c r="C39" s="668">
        <v>0</v>
      </c>
      <c r="D39" s="668">
        <v>0</v>
      </c>
      <c r="E39" s="668">
        <v>0</v>
      </c>
      <c r="F39" s="668">
        <v>3.07355687</v>
      </c>
      <c r="G39" s="669">
        <v>0</v>
      </c>
      <c r="H39" s="670">
        <v>0</v>
      </c>
      <c r="I39" s="623">
        <v>-1</v>
      </c>
      <c r="K39" s="598"/>
    </row>
    <row r="40" spans="1:11" x14ac:dyDescent="0.3">
      <c r="B40" s="620" t="s">
        <v>808</v>
      </c>
      <c r="C40" s="668">
        <v>0</v>
      </c>
      <c r="D40" s="668">
        <v>0</v>
      </c>
      <c r="E40" s="668">
        <v>1.6302599999999997E-2</v>
      </c>
      <c r="F40" s="668">
        <v>0.26854136000000001</v>
      </c>
      <c r="G40" s="669">
        <v>7.8068940000000003E-2</v>
      </c>
      <c r="H40" s="670">
        <v>2.0087858440691816E-3</v>
      </c>
      <c r="I40" s="623">
        <v>-0.70928522891222423</v>
      </c>
      <c r="K40" s="598"/>
    </row>
    <row r="41" spans="1:11" x14ac:dyDescent="0.3">
      <c r="B41" s="620" t="s">
        <v>809</v>
      </c>
      <c r="C41" s="668">
        <v>6.4219410000000005E-2</v>
      </c>
      <c r="D41" s="668">
        <v>9.7427050000000015E-2</v>
      </c>
      <c r="E41" s="668">
        <v>7.130069E-2</v>
      </c>
      <c r="F41" s="668">
        <v>4.7923930000000003E-2</v>
      </c>
      <c r="G41" s="669">
        <v>5.6258469999999991E-2</v>
      </c>
      <c r="H41" s="670">
        <v>1.4475823310139821E-3</v>
      </c>
      <c r="I41" s="623">
        <v>0.17391186407291692</v>
      </c>
      <c r="K41" s="598"/>
    </row>
    <row r="42" spans="1:11" x14ac:dyDescent="0.3">
      <c r="B42" s="624" t="s">
        <v>1024</v>
      </c>
      <c r="C42" s="671">
        <v>11.489217680000005</v>
      </c>
      <c r="D42" s="671">
        <v>35.535669250000048</v>
      </c>
      <c r="E42" s="671">
        <v>41.115673710000024</v>
      </c>
      <c r="F42" s="671">
        <v>24.986457309999988</v>
      </c>
      <c r="G42" s="671">
        <v>38.863744599999954</v>
      </c>
      <c r="H42" s="672">
        <v>1</v>
      </c>
      <c r="I42" s="626">
        <v>0.55539235185798219</v>
      </c>
      <c r="K42" s="598"/>
    </row>
    <row r="43" spans="1:11" ht="10.199999999999999" customHeight="1" x14ac:dyDescent="0.3">
      <c r="B43" s="1105" t="s">
        <v>811</v>
      </c>
      <c r="C43" s="1105"/>
      <c r="D43" s="1105"/>
      <c r="E43" s="1105"/>
      <c r="F43" s="1105"/>
      <c r="G43" s="1105"/>
      <c r="H43" s="1105"/>
      <c r="I43" s="1105"/>
    </row>
    <row r="44" spans="1:11" ht="10.199999999999999" customHeight="1" x14ac:dyDescent="0.3">
      <c r="B44" s="846" t="s">
        <v>521</v>
      </c>
      <c r="C44" s="846"/>
      <c r="D44" s="846"/>
      <c r="E44" s="846"/>
      <c r="F44" s="846"/>
      <c r="G44" s="846"/>
      <c r="H44" s="846"/>
      <c r="I44" s="846"/>
    </row>
    <row r="46" spans="1:11" ht="13.8" x14ac:dyDescent="0.3">
      <c r="B46" s="721" t="s">
        <v>840</v>
      </c>
    </row>
    <row r="47" spans="1:11" x14ac:dyDescent="0.3">
      <c r="B47" s="1139" t="s">
        <v>776</v>
      </c>
      <c r="C47" s="1095" t="s">
        <v>660</v>
      </c>
      <c r="D47" s="1097">
        <v>2020</v>
      </c>
      <c r="E47" s="1098"/>
      <c r="F47" s="1098"/>
      <c r="G47" s="1099"/>
      <c r="H47" s="1097">
        <v>2021</v>
      </c>
      <c r="I47" s="1098"/>
      <c r="J47" s="1098"/>
      <c r="K47" s="1099"/>
    </row>
    <row r="48" spans="1:11" ht="12" x14ac:dyDescent="0.3">
      <c r="B48" s="1140"/>
      <c r="C48" s="1096"/>
      <c r="D48" s="628" t="s">
        <v>767</v>
      </c>
      <c r="E48" s="628" t="s">
        <v>768</v>
      </c>
      <c r="F48" s="628" t="s">
        <v>715</v>
      </c>
      <c r="G48" s="628" t="s">
        <v>716</v>
      </c>
      <c r="H48" s="628" t="s">
        <v>767</v>
      </c>
      <c r="I48" s="628" t="s">
        <v>768</v>
      </c>
      <c r="J48" s="628" t="s">
        <v>715</v>
      </c>
      <c r="K48" s="628" t="s">
        <v>716</v>
      </c>
    </row>
    <row r="49" spans="2:12" x14ac:dyDescent="0.3">
      <c r="B49" s="1102" t="s">
        <v>614</v>
      </c>
      <c r="C49" s="713" t="s">
        <v>223</v>
      </c>
      <c r="D49" s="630">
        <v>15917</v>
      </c>
      <c r="E49" s="630">
        <v>290</v>
      </c>
      <c r="F49" s="630">
        <v>81</v>
      </c>
      <c r="G49" s="630">
        <v>1333.44</v>
      </c>
      <c r="H49" s="631">
        <v>0</v>
      </c>
      <c r="I49" s="631">
        <v>0</v>
      </c>
      <c r="J49" s="631">
        <v>0</v>
      </c>
      <c r="K49" s="631">
        <v>0</v>
      </c>
    </row>
    <row r="50" spans="2:12" x14ac:dyDescent="0.3">
      <c r="B50" s="1102"/>
      <c r="C50" s="713" t="s">
        <v>228</v>
      </c>
      <c r="D50" s="630">
        <v>27681</v>
      </c>
      <c r="E50" s="630">
        <v>480</v>
      </c>
      <c r="F50" s="630">
        <v>41175</v>
      </c>
      <c r="G50" s="630">
        <v>667846</v>
      </c>
      <c r="H50" s="631">
        <v>17093</v>
      </c>
      <c r="I50" s="631">
        <v>283</v>
      </c>
      <c r="J50" s="631">
        <v>51017</v>
      </c>
      <c r="K50" s="631">
        <v>830103</v>
      </c>
    </row>
    <row r="51" spans="2:12" x14ac:dyDescent="0.3">
      <c r="B51" s="1102"/>
      <c r="C51" s="713" t="s">
        <v>225</v>
      </c>
      <c r="D51" s="630">
        <v>20614</v>
      </c>
      <c r="E51" s="630">
        <v>548</v>
      </c>
      <c r="F51" s="630">
        <v>26328</v>
      </c>
      <c r="G51" s="630">
        <v>356837</v>
      </c>
      <c r="H51" s="631">
        <v>21178</v>
      </c>
      <c r="I51" s="631">
        <v>284</v>
      </c>
      <c r="J51" s="631">
        <v>36121</v>
      </c>
      <c r="K51" s="631">
        <v>489363</v>
      </c>
    </row>
    <row r="52" spans="2:12" x14ac:dyDescent="0.3">
      <c r="B52" s="1102"/>
      <c r="C52" s="713" t="s">
        <v>1025</v>
      </c>
      <c r="D52" s="630">
        <v>2798</v>
      </c>
      <c r="E52" s="630">
        <v>127</v>
      </c>
      <c r="F52" s="630">
        <v>122</v>
      </c>
      <c r="G52" s="630">
        <v>3220</v>
      </c>
      <c r="H52" s="631">
        <v>0</v>
      </c>
      <c r="I52" s="631">
        <v>0</v>
      </c>
      <c r="J52" s="631">
        <v>0</v>
      </c>
      <c r="K52" s="631">
        <v>0</v>
      </c>
    </row>
    <row r="53" spans="2:12" x14ac:dyDescent="0.3">
      <c r="B53" s="1102"/>
      <c r="C53" s="713" t="s">
        <v>695</v>
      </c>
      <c r="D53" s="630">
        <v>504</v>
      </c>
      <c r="E53" s="630">
        <v>2</v>
      </c>
      <c r="F53" s="630">
        <v>0</v>
      </c>
      <c r="G53" s="630">
        <v>0</v>
      </c>
      <c r="H53" s="631">
        <v>0</v>
      </c>
      <c r="I53" s="631">
        <v>0</v>
      </c>
      <c r="J53" s="631">
        <v>0</v>
      </c>
      <c r="K53" s="631">
        <v>0</v>
      </c>
    </row>
    <row r="54" spans="2:12" x14ac:dyDescent="0.3">
      <c r="B54" s="1102"/>
      <c r="C54" s="713" t="s">
        <v>696</v>
      </c>
      <c r="D54" s="630">
        <v>3696</v>
      </c>
      <c r="E54" s="630">
        <v>2648</v>
      </c>
      <c r="F54" s="630">
        <v>0</v>
      </c>
      <c r="G54" s="630">
        <v>0</v>
      </c>
      <c r="H54" s="631">
        <v>0</v>
      </c>
      <c r="I54" s="631">
        <v>0</v>
      </c>
      <c r="J54" s="631">
        <v>0</v>
      </c>
      <c r="K54" s="631">
        <v>0</v>
      </c>
    </row>
    <row r="55" spans="2:12" x14ac:dyDescent="0.3">
      <c r="B55" s="1103" t="s">
        <v>815</v>
      </c>
      <c r="C55" s="1103"/>
      <c r="D55" s="632">
        <v>71210</v>
      </c>
      <c r="E55" s="632">
        <v>4095</v>
      </c>
      <c r="F55" s="632">
        <v>67706</v>
      </c>
      <c r="G55" s="632">
        <v>1029236.44</v>
      </c>
      <c r="H55" s="632">
        <v>38271</v>
      </c>
      <c r="I55" s="632">
        <v>567</v>
      </c>
      <c r="J55" s="632">
        <v>87138</v>
      </c>
      <c r="K55" s="632">
        <v>1319466</v>
      </c>
    </row>
    <row r="56" spans="2:12" x14ac:dyDescent="0.3">
      <c r="B56" s="1102" t="s">
        <v>618</v>
      </c>
      <c r="C56" s="713" t="s">
        <v>223</v>
      </c>
      <c r="D56" s="630">
        <v>16224</v>
      </c>
      <c r="E56" s="630">
        <v>248</v>
      </c>
      <c r="F56" s="630">
        <v>62</v>
      </c>
      <c r="G56" s="630">
        <v>163</v>
      </c>
      <c r="H56" s="631">
        <v>0</v>
      </c>
      <c r="I56" s="631">
        <v>0</v>
      </c>
      <c r="J56" s="631">
        <v>0</v>
      </c>
      <c r="K56" s="631">
        <v>0</v>
      </c>
    </row>
    <row r="57" spans="2:12" x14ac:dyDescent="0.3">
      <c r="B57" s="1102"/>
      <c r="C57" s="713" t="s">
        <v>228</v>
      </c>
      <c r="D57" s="630">
        <v>25599</v>
      </c>
      <c r="E57" s="630">
        <v>498</v>
      </c>
      <c r="F57" s="630">
        <v>40122</v>
      </c>
      <c r="G57" s="630">
        <v>542976</v>
      </c>
      <c r="H57" s="631">
        <v>21235</v>
      </c>
      <c r="I57" s="631">
        <v>285</v>
      </c>
      <c r="J57" s="631">
        <v>50390</v>
      </c>
      <c r="K57" s="631">
        <v>624933</v>
      </c>
    </row>
    <row r="58" spans="2:12" x14ac:dyDescent="0.3">
      <c r="B58" s="1102"/>
      <c r="C58" s="713" t="s">
        <v>225</v>
      </c>
      <c r="D58" s="630">
        <v>21414</v>
      </c>
      <c r="E58" s="630">
        <v>542</v>
      </c>
      <c r="F58" s="630">
        <v>22556</v>
      </c>
      <c r="G58" s="630">
        <v>375266</v>
      </c>
      <c r="H58" s="631">
        <v>16803</v>
      </c>
      <c r="I58" s="631">
        <v>281</v>
      </c>
      <c r="J58" s="631">
        <v>33422</v>
      </c>
      <c r="K58" s="631">
        <v>534646</v>
      </c>
    </row>
    <row r="59" spans="2:12" x14ac:dyDescent="0.3">
      <c r="B59" s="1102"/>
      <c r="C59" s="713" t="s">
        <v>1025</v>
      </c>
      <c r="D59" s="630">
        <v>2619</v>
      </c>
      <c r="E59" s="630">
        <v>119</v>
      </c>
      <c r="F59" s="630">
        <v>82</v>
      </c>
      <c r="G59" s="630">
        <v>122</v>
      </c>
      <c r="H59" s="631">
        <v>0</v>
      </c>
      <c r="I59" s="631">
        <v>0</v>
      </c>
      <c r="J59" s="631">
        <v>0</v>
      </c>
      <c r="K59" s="631">
        <v>0</v>
      </c>
    </row>
    <row r="60" spans="2:12" x14ac:dyDescent="0.3">
      <c r="B60" s="1102"/>
      <c r="C60" s="713" t="s">
        <v>695</v>
      </c>
      <c r="D60" s="630">
        <v>503</v>
      </c>
      <c r="E60" s="630">
        <v>2</v>
      </c>
      <c r="F60" s="630">
        <v>0</v>
      </c>
      <c r="G60" s="630">
        <v>0</v>
      </c>
      <c r="H60" s="631">
        <v>0</v>
      </c>
      <c r="I60" s="631">
        <v>0</v>
      </c>
      <c r="J60" s="631">
        <v>0</v>
      </c>
      <c r="K60" s="631">
        <v>0</v>
      </c>
    </row>
    <row r="61" spans="2:12" x14ac:dyDescent="0.3">
      <c r="B61" s="1102"/>
      <c r="C61" s="713" t="s">
        <v>696</v>
      </c>
      <c r="D61" s="630">
        <v>4644</v>
      </c>
      <c r="E61" s="630">
        <v>2705</v>
      </c>
      <c r="F61" s="630">
        <v>0</v>
      </c>
      <c r="G61" s="630">
        <v>0</v>
      </c>
      <c r="H61" s="631">
        <v>0</v>
      </c>
      <c r="I61" s="631">
        <v>0</v>
      </c>
      <c r="J61" s="631">
        <v>0</v>
      </c>
      <c r="K61" s="631">
        <v>0</v>
      </c>
    </row>
    <row r="62" spans="2:12" x14ac:dyDescent="0.3">
      <c r="B62" s="1103" t="s">
        <v>816</v>
      </c>
      <c r="C62" s="1103"/>
      <c r="D62" s="632">
        <v>71003</v>
      </c>
      <c r="E62" s="632">
        <v>4114</v>
      </c>
      <c r="F62" s="632">
        <v>62822</v>
      </c>
      <c r="G62" s="632">
        <v>918527</v>
      </c>
      <c r="H62" s="632">
        <v>38038</v>
      </c>
      <c r="I62" s="632">
        <v>566</v>
      </c>
      <c r="J62" s="632">
        <v>83812</v>
      </c>
      <c r="K62" s="632">
        <v>1159579</v>
      </c>
      <c r="L62" s="797"/>
    </row>
    <row r="63" spans="2:12" x14ac:dyDescent="0.3">
      <c r="B63" s="1097" t="s">
        <v>1026</v>
      </c>
      <c r="C63" s="1099"/>
      <c r="D63" s="633">
        <v>142213</v>
      </c>
      <c r="E63" s="633">
        <v>8209</v>
      </c>
      <c r="F63" s="633">
        <v>130528</v>
      </c>
      <c r="G63" s="633">
        <v>1947763.44</v>
      </c>
      <c r="H63" s="633">
        <v>76309</v>
      </c>
      <c r="I63" s="633">
        <v>1133</v>
      </c>
      <c r="J63" s="633">
        <v>170950</v>
      </c>
      <c r="K63" s="633">
        <v>2479045</v>
      </c>
    </row>
    <row r="64" spans="2:12" x14ac:dyDescent="0.3">
      <c r="B64" s="1104" t="s">
        <v>1027</v>
      </c>
      <c r="C64" s="1104"/>
      <c r="D64" s="1104"/>
      <c r="E64" s="1104"/>
      <c r="F64" s="1104"/>
      <c r="G64" s="1104"/>
      <c r="H64" s="1104"/>
      <c r="I64" s="1104"/>
      <c r="J64" s="1104"/>
      <c r="K64" s="1104"/>
    </row>
    <row r="65" spans="2:12" x14ac:dyDescent="0.3">
      <c r="B65" s="1093" t="s">
        <v>657</v>
      </c>
      <c r="C65" s="1093"/>
      <c r="D65" s="1093"/>
      <c r="E65" s="1093"/>
      <c r="F65" s="1093"/>
      <c r="G65" s="1093"/>
      <c r="H65" s="1093"/>
      <c r="I65" s="1093"/>
      <c r="J65" s="1093"/>
      <c r="K65" s="1093"/>
    </row>
    <row r="66" spans="2:12" x14ac:dyDescent="0.3">
      <c r="B66" s="1093" t="s">
        <v>658</v>
      </c>
      <c r="C66" s="1093"/>
      <c r="D66" s="1093"/>
      <c r="E66" s="1093"/>
      <c r="F66" s="1093"/>
      <c r="G66" s="1093"/>
      <c r="H66" s="1093"/>
      <c r="I66" s="1093"/>
      <c r="J66" s="1093"/>
      <c r="K66" s="1093"/>
    </row>
    <row r="67" spans="2:12" x14ac:dyDescent="0.3">
      <c r="B67" s="1094" t="s">
        <v>819</v>
      </c>
      <c r="C67" s="1094"/>
      <c r="D67" s="1094"/>
      <c r="E67" s="1094"/>
      <c r="F67" s="1094"/>
      <c r="G67" s="1094"/>
      <c r="H67" s="1094"/>
      <c r="I67" s="1094"/>
      <c r="J67" s="1094"/>
      <c r="K67" s="1094"/>
    </row>
    <row r="68" spans="2:12" x14ac:dyDescent="0.3">
      <c r="B68" s="683"/>
      <c r="C68" s="683"/>
      <c r="D68" s="683"/>
      <c r="E68" s="683"/>
      <c r="F68" s="683"/>
      <c r="G68" s="683"/>
      <c r="H68" s="683"/>
      <c r="I68" s="683"/>
      <c r="J68" s="683"/>
      <c r="K68" s="683"/>
    </row>
    <row r="69" spans="2:12" ht="13.8" x14ac:dyDescent="0.3">
      <c r="B69" s="737" t="s">
        <v>1028</v>
      </c>
      <c r="C69" s="422"/>
      <c r="D69" s="422"/>
      <c r="E69" s="422"/>
      <c r="F69" s="422"/>
      <c r="G69" s="422"/>
      <c r="H69" s="422"/>
      <c r="I69" s="422"/>
      <c r="J69" s="422"/>
      <c r="K69" s="422"/>
    </row>
    <row r="70" spans="2:12" ht="17.25" customHeight="1" x14ac:dyDescent="0.3">
      <c r="B70" s="1095" t="s">
        <v>821</v>
      </c>
      <c r="C70" s="1097">
        <v>2020</v>
      </c>
      <c r="D70" s="1098"/>
      <c r="E70" s="1099"/>
      <c r="F70" s="1097">
        <v>2021</v>
      </c>
      <c r="G70" s="1098"/>
      <c r="H70" s="1099"/>
      <c r="I70" s="1100" t="s">
        <v>822</v>
      </c>
      <c r="J70" s="1100" t="s">
        <v>823</v>
      </c>
      <c r="K70" s="1100" t="s">
        <v>824</v>
      </c>
    </row>
    <row r="71" spans="2:12" ht="17.25" customHeight="1" x14ac:dyDescent="0.3">
      <c r="B71" s="1096"/>
      <c r="C71" s="637" t="s">
        <v>614</v>
      </c>
      <c r="D71" s="628" t="s">
        <v>618</v>
      </c>
      <c r="E71" s="628" t="s">
        <v>653</v>
      </c>
      <c r="F71" s="637" t="s">
        <v>614</v>
      </c>
      <c r="G71" s="628" t="s">
        <v>618</v>
      </c>
      <c r="H71" s="628" t="s">
        <v>653</v>
      </c>
      <c r="I71" s="1101"/>
      <c r="J71" s="1101"/>
      <c r="K71" s="1101"/>
    </row>
    <row r="72" spans="2:12" x14ac:dyDescent="0.3">
      <c r="B72" s="638" t="s">
        <v>825</v>
      </c>
      <c r="C72" s="639">
        <v>10076</v>
      </c>
      <c r="D72" s="639">
        <v>10558</v>
      </c>
      <c r="E72" s="639">
        <v>20634</v>
      </c>
      <c r="F72" s="640">
        <v>17060</v>
      </c>
      <c r="G72" s="631">
        <v>17526</v>
      </c>
      <c r="H72" s="640">
        <v>34586</v>
      </c>
      <c r="I72" s="684">
        <f>(F72-C72)/C72</f>
        <v>0.69313219531560144</v>
      </c>
      <c r="J72" s="684">
        <f>(G72-D72)/D72</f>
        <v>0.65997347982572452</v>
      </c>
      <c r="K72" s="684">
        <f>(H72-E72)/E72</f>
        <v>0.67616555200155082</v>
      </c>
      <c r="L72" s="598"/>
    </row>
    <row r="73" spans="2:12" x14ac:dyDescent="0.3">
      <c r="B73" s="638" t="s">
        <v>826</v>
      </c>
      <c r="C73" s="642">
        <v>210805.40594</v>
      </c>
      <c r="D73" s="642">
        <v>110951.92604000001</v>
      </c>
      <c r="E73" s="642">
        <v>321757.33198000002</v>
      </c>
      <c r="F73" s="643">
        <v>424917.11945999996</v>
      </c>
      <c r="G73" s="643">
        <v>163593.59112</v>
      </c>
      <c r="H73" s="643">
        <v>588510.71057999996</v>
      </c>
      <c r="I73" s="684">
        <f t="shared" ref="I73:K73" si="0">(F73-C73)/C73</f>
        <v>1.015684168844043</v>
      </c>
      <c r="J73" s="684">
        <f t="shared" si="0"/>
        <v>0.47445472069607697</v>
      </c>
      <c r="K73" s="684">
        <f t="shared" si="0"/>
        <v>0.82905143748699706</v>
      </c>
      <c r="L73" s="598"/>
    </row>
    <row r="74" spans="2:12" x14ac:dyDescent="0.3">
      <c r="B74" s="1092" t="s">
        <v>979</v>
      </c>
      <c r="C74" s="1092"/>
      <c r="D74" s="1092"/>
      <c r="E74" s="1092"/>
      <c r="F74" s="1092"/>
      <c r="G74" s="1092"/>
      <c r="H74" s="1092"/>
      <c r="I74" s="1092"/>
      <c r="J74" s="1092"/>
      <c r="K74" s="1092"/>
    </row>
  </sheetData>
  <mergeCells count="47">
    <mergeCell ref="B31:D31"/>
    <mergeCell ref="B6:B8"/>
    <mergeCell ref="B10:B13"/>
    <mergeCell ref="B16:J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21:B24"/>
    <mergeCell ref="B26:B29"/>
    <mergeCell ref="B32:K32"/>
    <mergeCell ref="B35:B36"/>
    <mergeCell ref="C35:C36"/>
    <mergeCell ref="D35:D36"/>
    <mergeCell ref="E35:E36"/>
    <mergeCell ref="F35:F36"/>
    <mergeCell ref="G35:G36"/>
    <mergeCell ref="H35:H36"/>
    <mergeCell ref="I35:I36"/>
    <mergeCell ref="B64:K64"/>
    <mergeCell ref="B43:I43"/>
    <mergeCell ref="B44:I44"/>
    <mergeCell ref="B47:B48"/>
    <mergeCell ref="C47:C48"/>
    <mergeCell ref="D47:G47"/>
    <mergeCell ref="H47:K47"/>
    <mergeCell ref="B49:B54"/>
    <mergeCell ref="B55:C55"/>
    <mergeCell ref="B56:B61"/>
    <mergeCell ref="B62:C62"/>
    <mergeCell ref="B63:C63"/>
    <mergeCell ref="B74:K74"/>
    <mergeCell ref="B65:K65"/>
    <mergeCell ref="B66:K66"/>
    <mergeCell ref="B67:K67"/>
    <mergeCell ref="B70:B71"/>
    <mergeCell ref="C70:E70"/>
    <mergeCell ref="F70:H70"/>
    <mergeCell ref="I70:I71"/>
    <mergeCell ref="J70:J71"/>
    <mergeCell ref="K70:K71"/>
  </mergeCells>
  <pageMargins left="0.7" right="0.7" top="0.75" bottom="0.75" header="0.3" footer="0.3"/>
  <pageSetup paperSize="183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3"/>
  <sheetViews>
    <sheetView zoomScaleNormal="100" workbookViewId="0"/>
  </sheetViews>
  <sheetFormatPr baseColWidth="10" defaultColWidth="11.44140625" defaultRowHeight="13.8" x14ac:dyDescent="0.3"/>
  <cols>
    <col min="1" max="1" width="3.77734375" style="124" customWidth="1"/>
    <col min="2" max="2" width="32.88671875" style="124" customWidth="1"/>
    <col min="3" max="5" width="8.6640625" style="124" bestFit="1" customWidth="1"/>
    <col min="6" max="7" width="8.109375" style="124" bestFit="1" customWidth="1"/>
    <col min="8" max="8" width="15.44140625" style="124" customWidth="1"/>
    <col min="9" max="9" width="14.33203125" style="124" customWidth="1"/>
    <col min="10" max="10" width="9.6640625" style="124" bestFit="1" customWidth="1"/>
    <col min="11" max="16384" width="11.44140625" style="124"/>
  </cols>
  <sheetData>
    <row r="2" spans="2:10" ht="14.4" x14ac:dyDescent="0.3">
      <c r="B2" s="84" t="s">
        <v>126</v>
      </c>
    </row>
    <row r="3" spans="2:10" x14ac:dyDescent="0.3">
      <c r="B3" s="83" t="s">
        <v>17</v>
      </c>
    </row>
    <row r="4" spans="2:10" x14ac:dyDescent="0.3">
      <c r="B4" s="83"/>
    </row>
    <row r="5" spans="2:10" ht="36" x14ac:dyDescent="0.3">
      <c r="B5" s="139" t="s">
        <v>125</v>
      </c>
      <c r="C5" s="119">
        <v>2017</v>
      </c>
      <c r="D5" s="119">
        <v>2018</v>
      </c>
      <c r="E5" s="119">
        <v>2019</v>
      </c>
      <c r="F5" s="119">
        <v>2020</v>
      </c>
      <c r="G5" s="119">
        <v>2021</v>
      </c>
      <c r="H5" s="25" t="s">
        <v>124</v>
      </c>
      <c r="I5" s="25" t="s">
        <v>103</v>
      </c>
      <c r="J5" s="25" t="s">
        <v>15</v>
      </c>
    </row>
    <row r="6" spans="2:10" ht="12.75" customHeight="1" x14ac:dyDescent="0.3">
      <c r="B6" s="138" t="s">
        <v>49</v>
      </c>
      <c r="C6" s="137">
        <v>15622.991603779998</v>
      </c>
      <c r="D6" s="137">
        <v>17681.908955259998</v>
      </c>
      <c r="E6" s="137">
        <v>17613.234881180004</v>
      </c>
      <c r="F6" s="136">
        <v>19227.68846451</v>
      </c>
      <c r="G6" s="135">
        <v>27602.731394019997</v>
      </c>
      <c r="H6" s="134">
        <v>0.48635313957577292</v>
      </c>
      <c r="I6" s="134">
        <v>0.29952628432400047</v>
      </c>
      <c r="J6" s="134">
        <v>0.43557201090336206</v>
      </c>
    </row>
    <row r="7" spans="2:10" x14ac:dyDescent="0.3">
      <c r="B7" s="138" t="s">
        <v>123</v>
      </c>
      <c r="C7" s="137">
        <v>16980.477680550011</v>
      </c>
      <c r="D7" s="137">
        <v>17792.190392429995</v>
      </c>
      <c r="E7" s="137">
        <v>14691.270062109999</v>
      </c>
      <c r="F7" s="136">
        <v>15756.307971690001</v>
      </c>
      <c r="G7" s="135">
        <v>23095.192287820006</v>
      </c>
      <c r="H7" s="134">
        <v>0.40693144160077172</v>
      </c>
      <c r="I7" s="134">
        <v>0.2506135002718502</v>
      </c>
      <c r="J7" s="134">
        <v>0.46577436346865508</v>
      </c>
    </row>
    <row r="8" spans="2:10" x14ac:dyDescent="0.3">
      <c r="B8" s="138" t="s">
        <v>122</v>
      </c>
      <c r="C8" s="137">
        <v>998.54543476999982</v>
      </c>
      <c r="D8" s="137">
        <v>963.87668346000021</v>
      </c>
      <c r="E8" s="137">
        <v>640.31181829000013</v>
      </c>
      <c r="F8" s="136">
        <v>1698.8299489799999</v>
      </c>
      <c r="G8" s="135">
        <v>2521.4041066099999</v>
      </c>
      <c r="H8" s="134">
        <v>4.4426502069092003E-2</v>
      </c>
      <c r="I8" s="134">
        <v>2.7360582275411542E-2</v>
      </c>
      <c r="J8" s="134">
        <v>0.48420040989028035</v>
      </c>
    </row>
    <row r="9" spans="2:10" x14ac:dyDescent="0.3">
      <c r="B9" s="138" t="s">
        <v>121</v>
      </c>
      <c r="C9" s="137">
        <v>837.77525490999983</v>
      </c>
      <c r="D9" s="137">
        <v>1075.6820290499998</v>
      </c>
      <c r="E9" s="137">
        <v>901.53731418999985</v>
      </c>
      <c r="F9" s="136">
        <v>671.19641820999959</v>
      </c>
      <c r="G9" s="135">
        <v>981.54790407000019</v>
      </c>
      <c r="H9" s="134">
        <v>1.7294625592447203E-2</v>
      </c>
      <c r="I9" s="134">
        <v>1.0651097979955389E-2</v>
      </c>
      <c r="J9" s="134">
        <v>0.46238549169804988</v>
      </c>
    </row>
    <row r="10" spans="2:10" x14ac:dyDescent="0.3">
      <c r="B10" s="138" t="s">
        <v>120</v>
      </c>
      <c r="C10" s="137">
        <v>1151.15731927</v>
      </c>
      <c r="D10" s="137">
        <v>1315.0287531400002</v>
      </c>
      <c r="E10" s="137">
        <v>1116.23853549</v>
      </c>
      <c r="F10" s="136">
        <v>929.85888361000002</v>
      </c>
      <c r="G10" s="135">
        <v>958.50585393999984</v>
      </c>
      <c r="H10" s="134">
        <v>1.6888630502214366E-2</v>
      </c>
      <c r="I10" s="134">
        <v>1.0401061142653789E-2</v>
      </c>
      <c r="J10" s="134">
        <v>3.0807868629252111E-2</v>
      </c>
    </row>
    <row r="11" spans="2:10" x14ac:dyDescent="0.3">
      <c r="B11" s="138" t="s">
        <v>119</v>
      </c>
      <c r="C11" s="137">
        <v>342.19945907000022</v>
      </c>
      <c r="D11" s="137">
        <v>438.86040740999999</v>
      </c>
      <c r="E11" s="137">
        <v>542.42370075999997</v>
      </c>
      <c r="F11" s="136">
        <v>661.50531414000011</v>
      </c>
      <c r="G11" s="135">
        <v>601.06469983000011</v>
      </c>
      <c r="H11" s="134">
        <v>1.0590607852446875E-2</v>
      </c>
      <c r="I11" s="134">
        <v>6.5223500387865344E-3</v>
      </c>
      <c r="J11" s="134">
        <v>-9.1368297454385128E-2</v>
      </c>
    </row>
    <row r="12" spans="2:10" x14ac:dyDescent="0.3">
      <c r="B12" s="138" t="s">
        <v>118</v>
      </c>
      <c r="C12" s="137">
        <v>216.88144154999998</v>
      </c>
      <c r="D12" s="137">
        <v>342.86158796999996</v>
      </c>
      <c r="E12" s="137">
        <v>293.41900564000002</v>
      </c>
      <c r="F12" s="136">
        <v>282.33728828</v>
      </c>
      <c r="G12" s="135">
        <v>446.41836742999999</v>
      </c>
      <c r="H12" s="134">
        <v>7.8657786240280865E-3</v>
      </c>
      <c r="I12" s="134">
        <v>4.844232005216078E-3</v>
      </c>
      <c r="J12" s="134">
        <v>0.58115270621738513</v>
      </c>
    </row>
    <row r="13" spans="2:10" x14ac:dyDescent="0.3">
      <c r="B13" s="138" t="s">
        <v>117</v>
      </c>
      <c r="C13" s="137">
        <v>222.44947991000001</v>
      </c>
      <c r="D13" s="137">
        <v>251.89977585999998</v>
      </c>
      <c r="E13" s="137">
        <v>199.09965276999998</v>
      </c>
      <c r="F13" s="136">
        <v>250.69454096999996</v>
      </c>
      <c r="G13" s="135">
        <v>316.74889174999993</v>
      </c>
      <c r="H13" s="134">
        <v>5.5810352881647688E-3</v>
      </c>
      <c r="I13" s="134">
        <v>3.4371460293301506E-3</v>
      </c>
      <c r="J13" s="134">
        <v>0.26348539750574207</v>
      </c>
    </row>
    <row r="14" spans="2:10" x14ac:dyDescent="0.3">
      <c r="B14" s="138" t="s">
        <v>116</v>
      </c>
      <c r="C14" s="137">
        <v>125.34365897999999</v>
      </c>
      <c r="D14" s="137">
        <v>185.68540905999998</v>
      </c>
      <c r="E14" s="137">
        <v>136.17966770000001</v>
      </c>
      <c r="F14" s="136">
        <v>114.14145933000003</v>
      </c>
      <c r="G14" s="135">
        <v>136.94759951999998</v>
      </c>
      <c r="H14" s="134">
        <v>2.4129820354788236E-3</v>
      </c>
      <c r="I14" s="134">
        <v>1.486063282860606E-3</v>
      </c>
      <c r="J14" s="134">
        <v>0.19980592787116902</v>
      </c>
    </row>
    <row r="15" spans="2:10" x14ac:dyDescent="0.3">
      <c r="B15" s="138" t="s">
        <v>115</v>
      </c>
      <c r="C15" s="137">
        <v>48.730431870000004</v>
      </c>
      <c r="D15" s="137">
        <v>55.980466739999997</v>
      </c>
      <c r="E15" s="137">
        <v>10.115597019999999</v>
      </c>
      <c r="F15" s="136">
        <v>29.351864189999997</v>
      </c>
      <c r="G15" s="135">
        <v>58.95434711</v>
      </c>
      <c r="H15" s="134">
        <v>1.0387606718804715E-3</v>
      </c>
      <c r="I15" s="134">
        <v>6.397329410100075E-4</v>
      </c>
      <c r="J15" s="134">
        <v>1.0085384263288253</v>
      </c>
    </row>
    <row r="16" spans="2:10" x14ac:dyDescent="0.3">
      <c r="B16" s="138" t="s">
        <v>114</v>
      </c>
      <c r="C16" s="137">
        <v>16.267582669999999</v>
      </c>
      <c r="D16" s="137">
        <v>3.42653652</v>
      </c>
      <c r="E16" s="137">
        <v>1.05154624</v>
      </c>
      <c r="F16" s="136">
        <v>9.1901816600000004</v>
      </c>
      <c r="G16" s="135">
        <v>18.81043678</v>
      </c>
      <c r="H16" s="134">
        <v>3.3143513423191789E-4</v>
      </c>
      <c r="I16" s="134">
        <v>2.0411821405636485E-4</v>
      </c>
      <c r="J16" s="134">
        <v>1.0467970575458678</v>
      </c>
    </row>
    <row r="17" spans="1:26" x14ac:dyDescent="0.3">
      <c r="B17" s="138" t="s">
        <v>113</v>
      </c>
      <c r="C17" s="137">
        <v>2.3009391699999999</v>
      </c>
      <c r="D17" s="137">
        <v>1.5946790500000001</v>
      </c>
      <c r="E17" s="137">
        <v>0.70357174</v>
      </c>
      <c r="F17" s="136">
        <v>3.0443821500000001</v>
      </c>
      <c r="G17" s="135">
        <v>1.1427977</v>
      </c>
      <c r="H17" s="134">
        <v>2.0135806176608464E-5</v>
      </c>
      <c r="I17" s="134">
        <v>1.2400872360377027E-5</v>
      </c>
      <c r="J17" s="134">
        <v>-0.62462081181234097</v>
      </c>
    </row>
    <row r="18" spans="1:26" x14ac:dyDescent="0.3">
      <c r="B18" s="138" t="s">
        <v>112</v>
      </c>
      <c r="C18" s="137">
        <v>24.475673370000003</v>
      </c>
      <c r="D18" s="137">
        <v>0</v>
      </c>
      <c r="E18" s="137">
        <v>2.5651159999999999E-2</v>
      </c>
      <c r="F18" s="136">
        <v>2.9300000000000002E-4</v>
      </c>
      <c r="G18" s="135">
        <v>5.1999999999999995E-4</v>
      </c>
      <c r="H18" s="134">
        <v>9.1622683628400731E-9</v>
      </c>
      <c r="I18" s="134">
        <v>5.6426904144067254E-9</v>
      </c>
      <c r="J18" s="134">
        <v>0.77474402730375402</v>
      </c>
    </row>
    <row r="19" spans="1:26" ht="12.75" customHeight="1" x14ac:dyDescent="0.3">
      <c r="B19" s="138" t="s">
        <v>111</v>
      </c>
      <c r="C19" s="137">
        <v>117.24327144999999</v>
      </c>
      <c r="D19" s="137">
        <v>94.282564090000008</v>
      </c>
      <c r="E19" s="137">
        <v>11.42001187</v>
      </c>
      <c r="F19" s="136">
        <v>22.631820530000002</v>
      </c>
      <c r="G19" s="135">
        <v>15.035181110000002</v>
      </c>
      <c r="H19" s="134">
        <v>2.6491608502639177E-4</v>
      </c>
      <c r="I19" s="134">
        <v>1.6315167755435786E-4</v>
      </c>
      <c r="J19" s="134">
        <v>-0.33566187969412997</v>
      </c>
      <c r="K19" s="133"/>
    </row>
    <row r="20" spans="1:26" x14ac:dyDescent="0.3">
      <c r="B20" s="132" t="s">
        <v>110</v>
      </c>
      <c r="C20" s="131">
        <v>36706.83923131998</v>
      </c>
      <c r="D20" s="131">
        <v>40203.278240040054</v>
      </c>
      <c r="E20" s="131">
        <v>36157.031016159992</v>
      </c>
      <c r="F20" s="130">
        <v>39656.778831249991</v>
      </c>
      <c r="G20" s="130">
        <v>56754.504387689973</v>
      </c>
      <c r="H20" s="129">
        <v>1</v>
      </c>
      <c r="I20" s="129">
        <v>0.61586172669773598</v>
      </c>
      <c r="J20" s="129">
        <v>0.43114257033319059</v>
      </c>
    </row>
    <row r="21" spans="1:26" ht="12.75" customHeight="1" x14ac:dyDescent="0.3">
      <c r="B21" s="128" t="s">
        <v>109</v>
      </c>
      <c r="C21" s="127">
        <v>68181.306961669412</v>
      </c>
      <c r="D21" s="127">
        <v>76193.531582369411</v>
      </c>
      <c r="E21" s="127">
        <v>71147.827863659113</v>
      </c>
      <c r="F21" s="127">
        <v>71129.954019450277</v>
      </c>
      <c r="G21" s="127">
        <v>92154.621609640963</v>
      </c>
      <c r="H21" s="126"/>
      <c r="I21" s="126">
        <v>1</v>
      </c>
      <c r="J21" s="126">
        <v>0.29558106538971685</v>
      </c>
    </row>
    <row r="22" spans="1:26" ht="12.75" customHeight="1" x14ac:dyDescent="0.3">
      <c r="B22" s="831" t="s">
        <v>108</v>
      </c>
      <c r="C22" s="831"/>
      <c r="D22" s="831"/>
      <c r="E22" s="831"/>
      <c r="F22" s="831"/>
      <c r="G22" s="831"/>
      <c r="H22" s="831"/>
      <c r="I22" s="831"/>
      <c r="J22" s="831"/>
    </row>
    <row r="23" spans="1:26" x14ac:dyDescent="0.3">
      <c r="B23" s="832" t="s">
        <v>107</v>
      </c>
      <c r="C23" s="832"/>
      <c r="D23" s="832"/>
      <c r="E23" s="832"/>
      <c r="F23" s="832"/>
      <c r="G23" s="832"/>
      <c r="H23" s="832"/>
      <c r="I23" s="832"/>
      <c r="J23" s="832"/>
    </row>
    <row r="30" spans="1:26" s="125" customFormat="1" x14ac:dyDescent="0.3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s="125" customFormat="1" x14ac:dyDescent="0.3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s="125" customFormat="1" x14ac:dyDescent="0.3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s="125" customFormat="1" x14ac:dyDescent="0.3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s="125" customFormat="1" x14ac:dyDescent="0.3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s="125" customFormat="1" x14ac:dyDescent="0.3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s="125" customFormat="1" x14ac:dyDescent="0.3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s="125" customFormat="1" x14ac:dyDescent="0.3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s="125" customFormat="1" x14ac:dyDescent="0.3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s="125" customFormat="1" x14ac:dyDescent="0.3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s="125" customFormat="1" x14ac:dyDescent="0.3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s="125" customFormat="1" x14ac:dyDescent="0.3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s="125" customFormat="1" x14ac:dyDescent="0.3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s="125" customFormat="1" x14ac:dyDescent="0.3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</sheetData>
  <mergeCells count="2">
    <mergeCell ref="B22:J22"/>
    <mergeCell ref="B23:J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workbookViewId="0"/>
  </sheetViews>
  <sheetFormatPr baseColWidth="10" defaultColWidth="11.44140625" defaultRowHeight="13.8" x14ac:dyDescent="0.3"/>
  <cols>
    <col min="1" max="1" width="3.77734375" style="140" customWidth="1"/>
    <col min="2" max="2" width="20.6640625" style="142" customWidth="1"/>
    <col min="3" max="3" width="37.5546875" style="140" customWidth="1"/>
    <col min="4" max="5" width="8.109375" style="141" bestFit="1" customWidth="1"/>
    <col min="6" max="6" width="11.109375" style="140" bestFit="1" customWidth="1"/>
    <col min="7" max="7" width="8.109375" style="140" bestFit="1" customWidth="1"/>
    <col min="8" max="8" width="9.6640625" style="140" bestFit="1" customWidth="1"/>
    <col min="9" max="11" width="15.5546875" style="140" customWidth="1"/>
    <col min="12" max="16384" width="11.44140625" style="140"/>
  </cols>
  <sheetData>
    <row r="2" spans="2:13" ht="13.5" customHeight="1" x14ac:dyDescent="0.3">
      <c r="B2" s="162" t="s">
        <v>185</v>
      </c>
      <c r="C2" s="158"/>
      <c r="D2" s="159"/>
      <c r="E2" s="159"/>
      <c r="F2" s="158"/>
      <c r="G2" s="158"/>
      <c r="H2" s="158"/>
      <c r="I2" s="158"/>
      <c r="J2" s="158"/>
      <c r="K2" s="158"/>
    </row>
    <row r="3" spans="2:13" x14ac:dyDescent="0.3">
      <c r="B3" s="161" t="s">
        <v>17</v>
      </c>
      <c r="C3" s="160"/>
      <c r="D3" s="159"/>
      <c r="E3" s="159"/>
      <c r="F3" s="158"/>
      <c r="G3" s="158"/>
      <c r="H3" s="158"/>
      <c r="I3" s="158"/>
      <c r="J3" s="158"/>
      <c r="K3" s="158"/>
    </row>
    <row r="4" spans="2:13" x14ac:dyDescent="0.3">
      <c r="B4" s="161"/>
      <c r="C4" s="160"/>
      <c r="D4" s="159"/>
      <c r="E4" s="159"/>
      <c r="F4" s="158"/>
      <c r="G4" s="158"/>
      <c r="H4" s="158"/>
      <c r="I4" s="158"/>
      <c r="J4" s="158"/>
      <c r="K4" s="158"/>
    </row>
    <row r="5" spans="2:13" ht="36" x14ac:dyDescent="0.3">
      <c r="B5" s="839" t="s">
        <v>184</v>
      </c>
      <c r="C5" s="839"/>
      <c r="D5" s="25">
        <v>2017</v>
      </c>
      <c r="E5" s="25">
        <f>+D5+1</f>
        <v>2018</v>
      </c>
      <c r="F5" s="25">
        <f>+E5+1</f>
        <v>2019</v>
      </c>
      <c r="G5" s="25">
        <f>+F5+1</f>
        <v>2020</v>
      </c>
      <c r="H5" s="157">
        <f>+G5+1</f>
        <v>2021</v>
      </c>
      <c r="I5" s="25" t="s">
        <v>183</v>
      </c>
      <c r="J5" s="25" t="s">
        <v>182</v>
      </c>
      <c r="K5" s="25" t="s">
        <v>15</v>
      </c>
    </row>
    <row r="6" spans="2:13" ht="12.75" customHeight="1" x14ac:dyDescent="0.3">
      <c r="B6" s="833" t="s">
        <v>181</v>
      </c>
      <c r="C6" s="155" t="s">
        <v>180</v>
      </c>
      <c r="D6" s="154">
        <v>4629.6887564500066</v>
      </c>
      <c r="E6" s="154">
        <v>5158.5453712300014</v>
      </c>
      <c r="F6" s="154">
        <v>5120.5905772499946</v>
      </c>
      <c r="G6" s="154">
        <v>4417.9391225900008</v>
      </c>
      <c r="H6" s="153">
        <v>5189.4158247899977</v>
      </c>
      <c r="I6" s="151">
        <v>0.14659318194495549</v>
      </c>
      <c r="J6" s="152">
        <v>5.6312051790217123E-2</v>
      </c>
      <c r="K6" s="151">
        <v>0.17462366066912249</v>
      </c>
      <c r="M6" s="143"/>
    </row>
    <row r="7" spans="2:13" x14ac:dyDescent="0.3">
      <c r="B7" s="834"/>
      <c r="C7" s="155" t="s">
        <v>179</v>
      </c>
      <c r="D7" s="154">
        <v>338.48094109999988</v>
      </c>
      <c r="E7" s="154">
        <v>377.37331305000021</v>
      </c>
      <c r="F7" s="154">
        <v>354.24897831999988</v>
      </c>
      <c r="G7" s="154">
        <v>389.45935271999986</v>
      </c>
      <c r="H7" s="153">
        <v>397.69725012999976</v>
      </c>
      <c r="I7" s="151">
        <v>1.1234348395982465E-2</v>
      </c>
      <c r="J7" s="152">
        <v>4.3155431945085558E-3</v>
      </c>
      <c r="K7" s="151">
        <v>2.1152136551519707E-2</v>
      </c>
      <c r="M7" s="143"/>
    </row>
    <row r="8" spans="2:13" x14ac:dyDescent="0.3">
      <c r="B8" s="834"/>
      <c r="C8" s="155" t="s">
        <v>178</v>
      </c>
      <c r="D8" s="154">
        <v>317.88391708999995</v>
      </c>
      <c r="E8" s="154">
        <v>369.24930597000002</v>
      </c>
      <c r="F8" s="154">
        <v>294.49219708999999</v>
      </c>
      <c r="G8" s="154">
        <v>447.82320498000001</v>
      </c>
      <c r="H8" s="153">
        <v>389.50632082999999</v>
      </c>
      <c r="I8" s="151">
        <v>1.1002966978552553E-2</v>
      </c>
      <c r="J8" s="152">
        <v>4.2266607363428028E-3</v>
      </c>
      <c r="K8" s="151">
        <v>-0.13022300653804775</v>
      </c>
      <c r="M8" s="143"/>
    </row>
    <row r="9" spans="2:13" x14ac:dyDescent="0.3">
      <c r="B9" s="834"/>
      <c r="C9" s="155" t="s">
        <v>177</v>
      </c>
      <c r="D9" s="154">
        <v>130.34384179000006</v>
      </c>
      <c r="E9" s="154">
        <v>101.57241209000004</v>
      </c>
      <c r="F9" s="154">
        <v>85.614529969999992</v>
      </c>
      <c r="G9" s="154">
        <v>87.388615170000051</v>
      </c>
      <c r="H9" s="153">
        <v>106.04010370999997</v>
      </c>
      <c r="I9" s="151">
        <v>2.9954732365759171E-3</v>
      </c>
      <c r="J9" s="152">
        <v>1.1506759168213618E-3</v>
      </c>
      <c r="K9" s="151">
        <v>0.2134315608928754</v>
      </c>
      <c r="M9" s="143"/>
    </row>
    <row r="10" spans="2:13" x14ac:dyDescent="0.3">
      <c r="B10" s="834"/>
      <c r="C10" s="155" t="s">
        <v>176</v>
      </c>
      <c r="D10" s="154">
        <v>72.285693980000005</v>
      </c>
      <c r="E10" s="154">
        <v>65.952472400000005</v>
      </c>
      <c r="F10" s="154">
        <v>86.58760337999999</v>
      </c>
      <c r="G10" s="154">
        <v>97.208902809999998</v>
      </c>
      <c r="H10" s="153">
        <v>76.758157690000004</v>
      </c>
      <c r="I10" s="151">
        <v>2.1683023592477492E-3</v>
      </c>
      <c r="J10" s="152">
        <v>8.3292792427861568E-4</v>
      </c>
      <c r="K10" s="151">
        <v>-0.21037934313456941</v>
      </c>
      <c r="M10" s="143"/>
    </row>
    <row r="11" spans="2:13" x14ac:dyDescent="0.3">
      <c r="B11" s="834"/>
      <c r="C11" s="155" t="s">
        <v>175</v>
      </c>
      <c r="D11" s="154">
        <v>173.42216331</v>
      </c>
      <c r="E11" s="154">
        <v>231.53765358000001</v>
      </c>
      <c r="F11" s="154">
        <v>101.80883612999997</v>
      </c>
      <c r="G11" s="154">
        <v>87.710802130000062</v>
      </c>
      <c r="H11" s="153">
        <v>69.257002619999994</v>
      </c>
      <c r="I11" s="151">
        <v>1.9564060250359238E-3</v>
      </c>
      <c r="J11" s="152">
        <v>7.5153043233540948E-4</v>
      </c>
      <c r="K11" s="151">
        <v>-0.21039369224612581</v>
      </c>
      <c r="M11" s="143"/>
    </row>
    <row r="12" spans="2:13" x14ac:dyDescent="0.3">
      <c r="B12" s="835"/>
      <c r="C12" s="155" t="s">
        <v>174</v>
      </c>
      <c r="D12" s="154">
        <v>375.35179702999972</v>
      </c>
      <c r="E12" s="154">
        <v>453.62493355999999</v>
      </c>
      <c r="F12" s="154">
        <v>445.79962054000038</v>
      </c>
      <c r="G12" s="154">
        <v>361.3479089999999</v>
      </c>
      <c r="H12" s="153">
        <v>507.04930128999968</v>
      </c>
      <c r="I12" s="151">
        <v>1.4323379160326862E-2</v>
      </c>
      <c r="J12" s="152">
        <v>5.5021581385013285E-3</v>
      </c>
      <c r="K12" s="151">
        <v>0.40321637032082513</v>
      </c>
      <c r="M12" s="143"/>
    </row>
    <row r="13" spans="2:13" x14ac:dyDescent="0.3">
      <c r="B13" s="836" t="s">
        <v>173</v>
      </c>
      <c r="C13" s="837"/>
      <c r="D13" s="150">
        <v>6037.4571107500178</v>
      </c>
      <c r="E13" s="150">
        <v>6757.8554618799762</v>
      </c>
      <c r="F13" s="150">
        <v>6489.1423426800002</v>
      </c>
      <c r="G13" s="150">
        <v>5888.8779093999956</v>
      </c>
      <c r="H13" s="150">
        <v>6735.7239610599972</v>
      </c>
      <c r="I13" s="148">
        <v>0.19027405810067696</v>
      </c>
      <c r="J13" s="149">
        <v>7.3091548133005196E-2</v>
      </c>
      <c r="K13" s="148">
        <v>0.14380431462303567</v>
      </c>
      <c r="M13" s="143"/>
    </row>
    <row r="14" spans="2:13" x14ac:dyDescent="0.3">
      <c r="B14" s="840" t="s">
        <v>172</v>
      </c>
      <c r="C14" s="155" t="s">
        <v>171</v>
      </c>
      <c r="D14" s="154">
        <v>580.29111274000059</v>
      </c>
      <c r="E14" s="154">
        <v>1141.5922695200002</v>
      </c>
      <c r="F14" s="154">
        <v>1632.2636531499991</v>
      </c>
      <c r="G14" s="154">
        <v>1585.2601897899981</v>
      </c>
      <c r="H14" s="153">
        <v>1593.8454866800009</v>
      </c>
      <c r="I14" s="151">
        <v>4.5023734714972972E-2</v>
      </c>
      <c r="J14" s="152">
        <v>1.729533971102809E-2</v>
      </c>
      <c r="K14" s="151">
        <v>5.4157020691600888E-3</v>
      </c>
      <c r="M14" s="143"/>
    </row>
    <row r="15" spans="2:13" x14ac:dyDescent="0.3">
      <c r="B15" s="841"/>
      <c r="C15" s="155" t="s">
        <v>170</v>
      </c>
      <c r="D15" s="154">
        <v>1360.2770487699993</v>
      </c>
      <c r="E15" s="154">
        <v>1395.6465791500016</v>
      </c>
      <c r="F15" s="154">
        <v>1414.1911697799992</v>
      </c>
      <c r="G15" s="154">
        <v>1164.7669407299982</v>
      </c>
      <c r="H15" s="153">
        <v>1064.2365072299988</v>
      </c>
      <c r="I15" s="151">
        <v>3.0063078620828094E-2</v>
      </c>
      <c r="J15" s="152">
        <v>1.1548379111554557E-2</v>
      </c>
      <c r="K15" s="151">
        <v>-8.6309483884384308E-2</v>
      </c>
      <c r="M15" s="143"/>
    </row>
    <row r="16" spans="2:13" x14ac:dyDescent="0.3">
      <c r="B16" s="841"/>
      <c r="C16" s="155" t="s">
        <v>169</v>
      </c>
      <c r="D16" s="154">
        <v>611.25006318999999</v>
      </c>
      <c r="E16" s="154">
        <v>767.89687592000018</v>
      </c>
      <c r="F16" s="154">
        <v>680.72635656999978</v>
      </c>
      <c r="G16" s="154">
        <v>667.78210122000019</v>
      </c>
      <c r="H16" s="153">
        <v>715.70903087999977</v>
      </c>
      <c r="I16" s="151">
        <v>2.0217702285918734E-2</v>
      </c>
      <c r="J16" s="152">
        <v>7.7663932462516847E-3</v>
      </c>
      <c r="K16" s="151">
        <v>7.1770311861368841E-2</v>
      </c>
      <c r="M16" s="143"/>
    </row>
    <row r="17" spans="2:13" x14ac:dyDescent="0.3">
      <c r="B17" s="841"/>
      <c r="C17" s="155" t="s">
        <v>168</v>
      </c>
      <c r="D17" s="154">
        <v>696.93676456000037</v>
      </c>
      <c r="E17" s="154">
        <v>774.87845845999982</v>
      </c>
      <c r="F17" s="154">
        <v>648.24570426000116</v>
      </c>
      <c r="G17" s="154">
        <v>616.61528901000042</v>
      </c>
      <c r="H17" s="153">
        <v>645.58733519000066</v>
      </c>
      <c r="I17" s="151">
        <v>1.8236869983857294E-2</v>
      </c>
      <c r="J17" s="152">
        <v>7.0054797460364906E-3</v>
      </c>
      <c r="K17" s="151">
        <v>4.6985611119886306E-2</v>
      </c>
      <c r="M17" s="143"/>
    </row>
    <row r="18" spans="2:13" x14ac:dyDescent="0.3">
      <c r="B18" s="841"/>
      <c r="C18" s="155" t="s">
        <v>167</v>
      </c>
      <c r="D18" s="154">
        <v>464.35265585000047</v>
      </c>
      <c r="E18" s="154">
        <v>436.7915138900002</v>
      </c>
      <c r="F18" s="154">
        <v>427.18846020000029</v>
      </c>
      <c r="G18" s="154">
        <v>386.94269215999986</v>
      </c>
      <c r="H18" s="153">
        <v>468.64708131000009</v>
      </c>
      <c r="I18" s="151">
        <v>1.3238574278489108E-2</v>
      </c>
      <c r="J18" s="152">
        <v>5.0854430643223272E-3</v>
      </c>
      <c r="K18" s="151">
        <v>0.21115372070708505</v>
      </c>
      <c r="M18" s="143"/>
    </row>
    <row r="19" spans="2:13" ht="13.5" customHeight="1" x14ac:dyDescent="0.3">
      <c r="B19" s="841"/>
      <c r="C19" s="155" t="s">
        <v>166</v>
      </c>
      <c r="D19" s="154">
        <v>312.89001145999981</v>
      </c>
      <c r="E19" s="154">
        <v>337.20826267999979</v>
      </c>
      <c r="F19" s="154">
        <v>358.92999105999962</v>
      </c>
      <c r="G19" s="154">
        <v>353.95954156000005</v>
      </c>
      <c r="H19" s="153">
        <v>380.7942890100004</v>
      </c>
      <c r="I19" s="151">
        <v>1.0756865199697487E-2</v>
      </c>
      <c r="J19" s="152">
        <v>4.1321236239568078E-3</v>
      </c>
      <c r="K19" s="151">
        <v>7.581303595244826E-2</v>
      </c>
      <c r="M19" s="143"/>
    </row>
    <row r="20" spans="2:13" ht="12.75" customHeight="1" x14ac:dyDescent="0.3">
      <c r="B20" s="841"/>
      <c r="C20" s="155" t="s">
        <v>165</v>
      </c>
      <c r="D20" s="154">
        <v>208.91465896999992</v>
      </c>
      <c r="E20" s="154">
        <v>207.79879648999997</v>
      </c>
      <c r="F20" s="154">
        <v>192.87387303000031</v>
      </c>
      <c r="G20" s="154">
        <v>216.35821182999996</v>
      </c>
      <c r="H20" s="153">
        <v>254.17664483000019</v>
      </c>
      <c r="I20" s="151">
        <v>7.1801074340059057E-3</v>
      </c>
      <c r="J20" s="152">
        <v>2.7581540718236456E-3</v>
      </c>
      <c r="K20" s="151">
        <v>0.17479545925308093</v>
      </c>
      <c r="M20" s="143"/>
    </row>
    <row r="21" spans="2:13" x14ac:dyDescent="0.3">
      <c r="B21" s="841"/>
      <c r="C21" s="155" t="s">
        <v>164</v>
      </c>
      <c r="D21" s="154">
        <v>502.3108335299998</v>
      </c>
      <c r="E21" s="154">
        <v>325.09809953999996</v>
      </c>
      <c r="F21" s="154">
        <v>378.70276168000021</v>
      </c>
      <c r="G21" s="154">
        <v>285.30884023000016</v>
      </c>
      <c r="H21" s="153">
        <v>227.98122663000009</v>
      </c>
      <c r="I21" s="151">
        <v>6.44012631937395E-3</v>
      </c>
      <c r="J21" s="152">
        <v>2.4738990041726552E-3</v>
      </c>
      <c r="K21" s="151">
        <v>-0.20093178169237846</v>
      </c>
      <c r="M21" s="143"/>
    </row>
    <row r="22" spans="2:13" x14ac:dyDescent="0.3">
      <c r="B22" s="841"/>
      <c r="C22" s="155" t="s">
        <v>163</v>
      </c>
      <c r="D22" s="154">
        <v>174.36453952000002</v>
      </c>
      <c r="E22" s="154">
        <v>213.95470833000002</v>
      </c>
      <c r="F22" s="154">
        <v>198.49298058000014</v>
      </c>
      <c r="G22" s="154">
        <v>241.71717301000018</v>
      </c>
      <c r="H22" s="153">
        <v>197.70266200000015</v>
      </c>
      <c r="I22" s="151">
        <v>5.5848024671911667E-3</v>
      </c>
      <c r="J22" s="152">
        <v>2.1453363764809357E-3</v>
      </c>
      <c r="K22" s="151">
        <v>-0.18209095556557375</v>
      </c>
      <c r="M22" s="143"/>
    </row>
    <row r="23" spans="2:13" ht="12.75" customHeight="1" x14ac:dyDescent="0.3">
      <c r="B23" s="841"/>
      <c r="C23" s="155" t="s">
        <v>162</v>
      </c>
      <c r="D23" s="154">
        <v>95.792350490000061</v>
      </c>
      <c r="E23" s="154">
        <v>133.56242479999995</v>
      </c>
      <c r="F23" s="154">
        <v>90.999661440000025</v>
      </c>
      <c r="G23" s="154">
        <v>103.08215108</v>
      </c>
      <c r="H23" s="153">
        <v>96.820243380000036</v>
      </c>
      <c r="I23" s="151">
        <v>2.7350260670879231E-3</v>
      </c>
      <c r="J23" s="152">
        <v>1.0506281908477864E-3</v>
      </c>
      <c r="K23" s="151">
        <v>-6.0746769779185361E-2</v>
      </c>
      <c r="M23" s="143"/>
    </row>
    <row r="24" spans="2:13" ht="12.75" customHeight="1" x14ac:dyDescent="0.3">
      <c r="B24" s="841"/>
      <c r="C24" s="155" t="s">
        <v>161</v>
      </c>
      <c r="D24" s="154">
        <v>36.783305820000024</v>
      </c>
      <c r="E24" s="154">
        <v>49.595877019999975</v>
      </c>
      <c r="F24" s="154">
        <v>46.224180529999998</v>
      </c>
      <c r="G24" s="154">
        <v>45.969448900000017</v>
      </c>
      <c r="H24" s="153">
        <v>39.272064019999988</v>
      </c>
      <c r="I24" s="151">
        <v>1.1093766660086003E-3</v>
      </c>
      <c r="J24" s="152">
        <v>4.261540369223457E-4</v>
      </c>
      <c r="K24" s="151">
        <v>-0.145692085510297</v>
      </c>
      <c r="M24" s="143"/>
    </row>
    <row r="25" spans="2:13" ht="12.75" customHeight="1" x14ac:dyDescent="0.3">
      <c r="B25" s="841"/>
      <c r="C25" s="155" t="s">
        <v>160</v>
      </c>
      <c r="D25" s="154">
        <v>0.92050545000000006</v>
      </c>
      <c r="E25" s="154">
        <v>0.70485479000000006</v>
      </c>
      <c r="F25" s="154">
        <v>0.72483902</v>
      </c>
      <c r="G25" s="154">
        <v>0.29543367999999998</v>
      </c>
      <c r="H25" s="153">
        <v>0.84718698999999997</v>
      </c>
      <c r="I25" s="151">
        <v>2.3931756629176063E-5</v>
      </c>
      <c r="J25" s="152">
        <v>9.1931036686212609E-6</v>
      </c>
      <c r="K25" s="151">
        <v>1.8676046346509985</v>
      </c>
      <c r="M25" s="143"/>
    </row>
    <row r="26" spans="2:13" ht="13.5" customHeight="1" x14ac:dyDescent="0.3">
      <c r="B26" s="841"/>
      <c r="C26" s="156" t="s">
        <v>159</v>
      </c>
      <c r="D26" s="154">
        <v>635.35779085000024</v>
      </c>
      <c r="E26" s="154">
        <v>698.98487793999936</v>
      </c>
      <c r="F26" s="154">
        <v>769.84479294999983</v>
      </c>
      <c r="G26" s="154">
        <v>840.94124567000108</v>
      </c>
      <c r="H26" s="153">
        <v>884.42387478000035</v>
      </c>
      <c r="I26" s="151">
        <v>2.4983642546573873E-2</v>
      </c>
      <c r="J26" s="152">
        <v>9.5971733086414046E-3</v>
      </c>
      <c r="K26" s="151">
        <v>5.1707095274361903E-2</v>
      </c>
      <c r="M26" s="143"/>
    </row>
    <row r="27" spans="2:13" ht="13.5" customHeight="1" x14ac:dyDescent="0.3">
      <c r="B27" s="836" t="s">
        <v>158</v>
      </c>
      <c r="C27" s="837"/>
      <c r="D27" s="150">
        <v>5680.4416412000037</v>
      </c>
      <c r="E27" s="150">
        <v>6483.7135985300029</v>
      </c>
      <c r="F27" s="150">
        <v>6839.4084242499684</v>
      </c>
      <c r="G27" s="150">
        <v>6508.9992588700143</v>
      </c>
      <c r="H27" s="150">
        <v>6570.0436329300028</v>
      </c>
      <c r="I27" s="148">
        <v>0.18559383834063431</v>
      </c>
      <c r="J27" s="149">
        <v>7.1293696595707362E-2</v>
      </c>
      <c r="K27" s="148">
        <v>9.3784576756252847E-3</v>
      </c>
      <c r="M27" s="143"/>
    </row>
    <row r="28" spans="2:13" ht="12.75" customHeight="1" x14ac:dyDescent="0.3">
      <c r="B28" s="833" t="s">
        <v>157</v>
      </c>
      <c r="C28" s="155" t="s">
        <v>156</v>
      </c>
      <c r="D28" s="154">
        <v>2694.3632382799997</v>
      </c>
      <c r="E28" s="154">
        <v>3654.0604841500017</v>
      </c>
      <c r="F28" s="154">
        <v>2660.7382322400003</v>
      </c>
      <c r="G28" s="154">
        <v>2096.2041915699988</v>
      </c>
      <c r="H28" s="153">
        <v>2753.466663810002</v>
      </c>
      <c r="I28" s="151">
        <v>7.7781286614009876E-2</v>
      </c>
      <c r="J28" s="152">
        <v>2.9878769135132818E-2</v>
      </c>
      <c r="K28" s="151">
        <v>0.31354887795913244</v>
      </c>
      <c r="M28" s="143"/>
    </row>
    <row r="29" spans="2:13" x14ac:dyDescent="0.3">
      <c r="B29" s="834"/>
      <c r="C29" s="155" t="s">
        <v>155</v>
      </c>
      <c r="D29" s="154">
        <v>2233.2762295299981</v>
      </c>
      <c r="E29" s="154">
        <v>2609.9754179000015</v>
      </c>
      <c r="F29" s="154">
        <v>2320.5212447099989</v>
      </c>
      <c r="G29" s="154">
        <v>2200.3448916199986</v>
      </c>
      <c r="H29" s="153">
        <v>2645.1813708999998</v>
      </c>
      <c r="I29" s="151">
        <v>7.4722390163721827E-2</v>
      </c>
      <c r="J29" s="152">
        <v>2.8703729934508797E-2</v>
      </c>
      <c r="K29" s="151">
        <v>0.20216670621690191</v>
      </c>
      <c r="M29" s="143"/>
    </row>
    <row r="30" spans="2:13" x14ac:dyDescent="0.3">
      <c r="B30" s="834"/>
      <c r="C30" s="155" t="s">
        <v>154</v>
      </c>
      <c r="D30" s="154">
        <v>413.1572432400003</v>
      </c>
      <c r="E30" s="154">
        <v>494.07002828999964</v>
      </c>
      <c r="F30" s="154">
        <v>467.93515621000074</v>
      </c>
      <c r="G30" s="154">
        <v>496.41775033000016</v>
      </c>
      <c r="H30" s="153">
        <v>457.39814357000034</v>
      </c>
      <c r="I30" s="151">
        <v>1.2920808727898643E-2</v>
      </c>
      <c r="J30" s="152">
        <v>4.9633771544035686E-3</v>
      </c>
      <c r="K30" s="151">
        <v>-7.8602360076892919E-2</v>
      </c>
      <c r="M30" s="143"/>
    </row>
    <row r="31" spans="2:13" ht="13.5" customHeight="1" x14ac:dyDescent="0.3">
      <c r="B31" s="835"/>
      <c r="C31" s="155" t="s">
        <v>153</v>
      </c>
      <c r="D31" s="154">
        <v>66.383408870000011</v>
      </c>
      <c r="E31" s="154">
        <v>55.15587088999996</v>
      </c>
      <c r="F31" s="154">
        <v>46.162164609999984</v>
      </c>
      <c r="G31" s="154">
        <v>50.289208709999976</v>
      </c>
      <c r="H31" s="153">
        <v>46.73695552999996</v>
      </c>
      <c r="I31" s="151">
        <v>1.3202486092622639E-3</v>
      </c>
      <c r="J31" s="152">
        <v>5.0715802109169714E-4</v>
      </c>
      <c r="K31" s="151">
        <v>-7.0636489837901384E-2</v>
      </c>
      <c r="M31" s="143"/>
    </row>
    <row r="32" spans="2:13" ht="13.5" customHeight="1" x14ac:dyDescent="0.3">
      <c r="B32" s="836" t="s">
        <v>152</v>
      </c>
      <c r="C32" s="837"/>
      <c r="D32" s="150">
        <v>5407.1801199200017</v>
      </c>
      <c r="E32" s="150">
        <v>6813.2618012300054</v>
      </c>
      <c r="F32" s="150">
        <v>5495.3567977700068</v>
      </c>
      <c r="G32" s="150">
        <v>4843.2560422299885</v>
      </c>
      <c r="H32" s="150">
        <v>5902.7831338100123</v>
      </c>
      <c r="I32" s="148">
        <v>0.16674473411489288</v>
      </c>
      <c r="J32" s="149">
        <v>6.4053034245136989E-2</v>
      </c>
      <c r="K32" s="148">
        <v>0.21876338610671175</v>
      </c>
      <c r="M32" s="143"/>
    </row>
    <row r="33" spans="2:13" ht="12.75" customHeight="1" x14ac:dyDescent="0.3">
      <c r="B33" s="833" t="s">
        <v>151</v>
      </c>
      <c r="C33" s="155" t="s">
        <v>150</v>
      </c>
      <c r="D33" s="154">
        <v>433.00593875999988</v>
      </c>
      <c r="E33" s="154">
        <v>495.38720219999971</v>
      </c>
      <c r="F33" s="154">
        <v>583.15795895000065</v>
      </c>
      <c r="G33" s="154">
        <v>821.14148638999961</v>
      </c>
      <c r="H33" s="153">
        <v>767.58406816999957</v>
      </c>
      <c r="I33" s="151">
        <v>2.16830939671032E-2</v>
      </c>
      <c r="J33" s="152">
        <v>8.3293062763733598E-3</v>
      </c>
      <c r="K33" s="151">
        <v>-6.522313037118066E-2</v>
      </c>
      <c r="M33" s="143"/>
    </row>
    <row r="34" spans="2:13" ht="12.75" customHeight="1" x14ac:dyDescent="0.3">
      <c r="B34" s="834"/>
      <c r="C34" s="155" t="s">
        <v>149</v>
      </c>
      <c r="D34" s="154">
        <v>274.13630019999994</v>
      </c>
      <c r="E34" s="154">
        <v>356.82776168999987</v>
      </c>
      <c r="F34" s="154">
        <v>396.60944150000029</v>
      </c>
      <c r="G34" s="154">
        <v>368.60968321000018</v>
      </c>
      <c r="H34" s="153">
        <v>498.8945647999999</v>
      </c>
      <c r="I34" s="151">
        <v>1.4093020135274156E-2</v>
      </c>
      <c r="J34" s="152">
        <v>5.4136684203779928E-3</v>
      </c>
      <c r="K34" s="151">
        <v>0.35344942774000665</v>
      </c>
      <c r="M34" s="143"/>
    </row>
    <row r="35" spans="2:13" ht="13.5" customHeight="1" x14ac:dyDescent="0.3">
      <c r="B35" s="834"/>
      <c r="C35" s="155" t="s">
        <v>148</v>
      </c>
      <c r="D35" s="154">
        <v>133.67779193000001</v>
      </c>
      <c r="E35" s="154">
        <v>124.34389551000001</v>
      </c>
      <c r="F35" s="154">
        <v>124.50924541999993</v>
      </c>
      <c r="G35" s="154">
        <v>119.98854856</v>
      </c>
      <c r="H35" s="153">
        <v>111.82658706999997</v>
      </c>
      <c r="I35" s="151">
        <v>3.1589326772246658E-3</v>
      </c>
      <c r="J35" s="152">
        <v>1.2134669441071228E-3</v>
      </c>
      <c r="K35" s="151">
        <v>-6.8022837078645537E-2</v>
      </c>
      <c r="M35" s="143"/>
    </row>
    <row r="36" spans="2:13" ht="13.5" customHeight="1" x14ac:dyDescent="0.3">
      <c r="B36" s="834"/>
      <c r="C36" s="155" t="s">
        <v>147</v>
      </c>
      <c r="D36" s="154">
        <v>108.89923211000004</v>
      </c>
      <c r="E36" s="154">
        <v>110.72448328000009</v>
      </c>
      <c r="F36" s="154">
        <v>107.34006657999998</v>
      </c>
      <c r="G36" s="154">
        <v>101.60455294999994</v>
      </c>
      <c r="H36" s="153">
        <v>109.02638256999998</v>
      </c>
      <c r="I36" s="151">
        <v>3.0798311171240751E-3</v>
      </c>
      <c r="J36" s="152">
        <v>1.1830810073945681E-3</v>
      </c>
      <c r="K36" s="151">
        <v>7.3046230749643337E-2</v>
      </c>
      <c r="M36" s="143"/>
    </row>
    <row r="37" spans="2:13" ht="12.75" customHeight="1" x14ac:dyDescent="0.3">
      <c r="B37" s="834"/>
      <c r="C37" s="155" t="s">
        <v>146</v>
      </c>
      <c r="D37" s="154">
        <v>37.422458409999997</v>
      </c>
      <c r="E37" s="154">
        <v>45.437361639999999</v>
      </c>
      <c r="F37" s="154">
        <v>86.260701679999983</v>
      </c>
      <c r="G37" s="154">
        <v>99.286357680000066</v>
      </c>
      <c r="H37" s="153">
        <v>86.152090200000046</v>
      </c>
      <c r="I37" s="151">
        <v>2.4336668056732379E-3</v>
      </c>
      <c r="J37" s="152">
        <v>9.3486456452430912E-4</v>
      </c>
      <c r="K37" s="151">
        <v>-0.13228672888103887</v>
      </c>
      <c r="M37" s="143"/>
    </row>
    <row r="38" spans="2:13" x14ac:dyDescent="0.3">
      <c r="B38" s="834"/>
      <c r="C38" s="155" t="s">
        <v>145</v>
      </c>
      <c r="D38" s="154">
        <v>52.872075729999992</v>
      </c>
      <c r="E38" s="154">
        <v>96.987143150000009</v>
      </c>
      <c r="F38" s="154">
        <v>71.18540959000002</v>
      </c>
      <c r="G38" s="154">
        <v>71.074898900000008</v>
      </c>
      <c r="H38" s="153">
        <v>81.871567070000026</v>
      </c>
      <c r="I38" s="151">
        <v>2.3127484735908253E-3</v>
      </c>
      <c r="J38" s="152">
        <v>8.8841520522758366E-4</v>
      </c>
      <c r="K38" s="151">
        <v>0.15190550162006655</v>
      </c>
      <c r="M38" s="143"/>
    </row>
    <row r="39" spans="2:13" ht="12.75" customHeight="1" x14ac:dyDescent="0.3">
      <c r="B39" s="834"/>
      <c r="C39" s="155" t="s">
        <v>144</v>
      </c>
      <c r="D39" s="154">
        <v>66.095763349999999</v>
      </c>
      <c r="E39" s="154">
        <v>71.250442759999999</v>
      </c>
      <c r="F39" s="154">
        <v>52.126928079999978</v>
      </c>
      <c r="G39" s="154">
        <v>57.195179149999966</v>
      </c>
      <c r="H39" s="153">
        <v>55.31768459000002</v>
      </c>
      <c r="I39" s="151">
        <v>1.5626412828853801E-3</v>
      </c>
      <c r="J39" s="152">
        <v>6.0027032419839564E-4</v>
      </c>
      <c r="K39" s="151">
        <v>-3.2826098071587984E-2</v>
      </c>
      <c r="M39" s="143"/>
    </row>
    <row r="40" spans="2:13" ht="12.75" customHeight="1" x14ac:dyDescent="0.3">
      <c r="B40" s="834"/>
      <c r="C40" s="155" t="s">
        <v>143</v>
      </c>
      <c r="D40" s="154">
        <v>44.864510100000039</v>
      </c>
      <c r="E40" s="154">
        <v>43.362187570000003</v>
      </c>
      <c r="F40" s="154">
        <v>37.25767905999998</v>
      </c>
      <c r="G40" s="154">
        <v>37.995342249999993</v>
      </c>
      <c r="H40" s="153">
        <v>39.795581970000015</v>
      </c>
      <c r="I40" s="151">
        <v>1.124165259693692E-3</v>
      </c>
      <c r="J40" s="152">
        <v>4.3183490176510532E-4</v>
      </c>
      <c r="K40" s="151">
        <v>4.7380537018324231E-2</v>
      </c>
      <c r="M40" s="143"/>
    </row>
    <row r="41" spans="2:13" ht="12.75" customHeight="1" x14ac:dyDescent="0.3">
      <c r="B41" s="834"/>
      <c r="C41" s="155" t="s">
        <v>142</v>
      </c>
      <c r="D41" s="154">
        <v>126.14729020999995</v>
      </c>
      <c r="E41" s="154">
        <v>52.986448080000038</v>
      </c>
      <c r="F41" s="154">
        <v>40.747552420000012</v>
      </c>
      <c r="G41" s="154">
        <v>39.893663840000002</v>
      </c>
      <c r="H41" s="153">
        <v>33.334973439999999</v>
      </c>
      <c r="I41" s="151">
        <v>9.416627982048308E-4</v>
      </c>
      <c r="J41" s="152">
        <v>3.6172872133536456E-4</v>
      </c>
      <c r="K41" s="151">
        <v>-0.16440431308351855</v>
      </c>
      <c r="M41" s="143"/>
    </row>
    <row r="42" spans="2:13" x14ac:dyDescent="0.3">
      <c r="B42" s="834"/>
      <c r="C42" s="155" t="s">
        <v>141</v>
      </c>
      <c r="D42" s="154">
        <v>16.434083269999999</v>
      </c>
      <c r="E42" s="154">
        <v>29.046001669999995</v>
      </c>
      <c r="F42" s="154">
        <v>12.519242169999998</v>
      </c>
      <c r="G42" s="154">
        <v>6.175310800000001</v>
      </c>
      <c r="H42" s="153">
        <v>13.726397370000001</v>
      </c>
      <c r="I42" s="151">
        <v>3.8775005415770422E-4</v>
      </c>
      <c r="J42" s="152">
        <v>1.4894963627699268E-4</v>
      </c>
      <c r="K42" s="151">
        <v>1.2227864822609411</v>
      </c>
      <c r="M42" s="143"/>
    </row>
    <row r="43" spans="2:13" x14ac:dyDescent="0.3">
      <c r="B43" s="835"/>
      <c r="C43" s="155" t="s">
        <v>140</v>
      </c>
      <c r="D43" s="154">
        <v>821.66703092000023</v>
      </c>
      <c r="E43" s="154">
        <v>960.19846178000034</v>
      </c>
      <c r="F43" s="154">
        <v>954.9817226500013</v>
      </c>
      <c r="G43" s="154">
        <v>945.49286242000107</v>
      </c>
      <c r="H43" s="153">
        <v>1026.3761599199997</v>
      </c>
      <c r="I43" s="151">
        <v>2.8993580825873784E-2</v>
      </c>
      <c r="J43" s="152">
        <v>1.113754407530025E-2</v>
      </c>
      <c r="K43" s="151">
        <v>8.5546174608845726E-2</v>
      </c>
      <c r="M43" s="143"/>
    </row>
    <row r="44" spans="2:13" ht="13.5" customHeight="1" x14ac:dyDescent="0.3">
      <c r="B44" s="836" t="s">
        <v>139</v>
      </c>
      <c r="C44" s="837"/>
      <c r="D44" s="150">
        <v>2115.2224749900006</v>
      </c>
      <c r="E44" s="150">
        <v>2386.5513893299935</v>
      </c>
      <c r="F44" s="150">
        <v>2466.6959480999935</v>
      </c>
      <c r="G44" s="150">
        <v>2668.4578861499904</v>
      </c>
      <c r="H44" s="150">
        <v>2823.9060571700034</v>
      </c>
      <c r="I44" s="148">
        <v>7.9771093396805673E-2</v>
      </c>
      <c r="J44" s="149">
        <v>3.0643130076881089E-2</v>
      </c>
      <c r="K44" s="148">
        <v>5.8253934539057362E-2</v>
      </c>
      <c r="M44" s="143"/>
    </row>
    <row r="45" spans="2:13" x14ac:dyDescent="0.3">
      <c r="B45" s="833" t="s">
        <v>138</v>
      </c>
      <c r="C45" s="155" t="s">
        <v>137</v>
      </c>
      <c r="D45" s="154">
        <v>1650.9964894999989</v>
      </c>
      <c r="E45" s="154">
        <v>1644.1329223399889</v>
      </c>
      <c r="F45" s="154">
        <v>1570.9133735700011</v>
      </c>
      <c r="G45" s="154">
        <v>1518.7144069600038</v>
      </c>
      <c r="H45" s="153">
        <v>1645.866768000009</v>
      </c>
      <c r="I45" s="151">
        <v>4.6493257569766029E-2</v>
      </c>
      <c r="J45" s="152">
        <v>1.7859839683046479E-2</v>
      </c>
      <c r="K45" s="151">
        <v>8.3723681330267308E-2</v>
      </c>
      <c r="M45" s="143"/>
    </row>
    <row r="46" spans="2:13" x14ac:dyDescent="0.3">
      <c r="B46" s="834"/>
      <c r="C46" s="155" t="s">
        <v>136</v>
      </c>
      <c r="D46" s="154">
        <v>351.88312865999995</v>
      </c>
      <c r="E46" s="154">
        <v>341.99944785000014</v>
      </c>
      <c r="F46" s="154">
        <v>344.67970452999998</v>
      </c>
      <c r="G46" s="154">
        <v>296.79276848999996</v>
      </c>
      <c r="H46" s="153">
        <v>313.38883718999995</v>
      </c>
      <c r="I46" s="151">
        <v>8.8527626963813017E-3</v>
      </c>
      <c r="J46" s="152">
        <v>3.4006849761424448E-3</v>
      </c>
      <c r="K46" s="151">
        <v>5.5918035956321388E-2</v>
      </c>
      <c r="M46" s="143"/>
    </row>
    <row r="47" spans="2:13" x14ac:dyDescent="0.3">
      <c r="B47" s="835"/>
      <c r="C47" s="155" t="s">
        <v>135</v>
      </c>
      <c r="D47" s="154">
        <v>21.931127910000001</v>
      </c>
      <c r="E47" s="154">
        <v>19.208057960000005</v>
      </c>
      <c r="F47" s="154">
        <v>18.572783650000002</v>
      </c>
      <c r="G47" s="154">
        <v>14.752388409999998</v>
      </c>
      <c r="H47" s="153">
        <v>14.589252129999998</v>
      </c>
      <c r="I47" s="151">
        <v>4.1212440169418615E-4</v>
      </c>
      <c r="J47" s="152">
        <v>1.5831275605252571E-4</v>
      </c>
      <c r="K47" s="151">
        <v>-1.105829615287357E-2</v>
      </c>
      <c r="M47" s="143"/>
    </row>
    <row r="48" spans="2:13" ht="13.5" customHeight="1" x14ac:dyDescent="0.3">
      <c r="B48" s="836" t="s">
        <v>134</v>
      </c>
      <c r="C48" s="837"/>
      <c r="D48" s="150">
        <v>2024.810746070001</v>
      </c>
      <c r="E48" s="150">
        <v>2005.3404281499916</v>
      </c>
      <c r="F48" s="150">
        <v>1934.1658617499984</v>
      </c>
      <c r="G48" s="150">
        <v>1830.2595638600019</v>
      </c>
      <c r="H48" s="150">
        <v>1973.844857320011</v>
      </c>
      <c r="I48" s="148">
        <v>5.5758144667841576E-2</v>
      </c>
      <c r="J48" s="149">
        <v>2.1418837415241473E-2</v>
      </c>
      <c r="K48" s="148">
        <v>7.8450781678850445E-2</v>
      </c>
      <c r="M48" s="143"/>
    </row>
    <row r="49" spans="2:13" ht="12.75" customHeight="1" x14ac:dyDescent="0.3">
      <c r="B49" s="833" t="s">
        <v>133</v>
      </c>
      <c r="C49" s="155" t="s">
        <v>132</v>
      </c>
      <c r="D49" s="154">
        <v>560.43639055999961</v>
      </c>
      <c r="E49" s="154">
        <v>551.2839278299997</v>
      </c>
      <c r="F49" s="154">
        <v>413.04276634999991</v>
      </c>
      <c r="G49" s="154">
        <v>433.41820226999982</v>
      </c>
      <c r="H49" s="153">
        <v>589.51644517000034</v>
      </c>
      <c r="I49" s="151">
        <v>1.6652951781879304E-2</v>
      </c>
      <c r="J49" s="152">
        <v>6.3970361428766689E-3</v>
      </c>
      <c r="K49" s="151">
        <v>0.36015617729584504</v>
      </c>
      <c r="M49" s="143"/>
    </row>
    <row r="50" spans="2:13" x14ac:dyDescent="0.3">
      <c r="B50" s="835"/>
      <c r="C50" s="155" t="s">
        <v>131</v>
      </c>
      <c r="D50" s="154">
        <v>22.184604220000011</v>
      </c>
      <c r="E50" s="154">
        <v>20.400533729999999</v>
      </c>
      <c r="F50" s="154">
        <v>23.827725429999987</v>
      </c>
      <c r="G50" s="154">
        <v>11.333417360000002</v>
      </c>
      <c r="H50" s="153">
        <v>12.890290899999991</v>
      </c>
      <c r="I50" s="151">
        <v>3.6413130553159543E-4</v>
      </c>
      <c r="J50" s="152">
        <v>1.3987677096219948E-4</v>
      </c>
      <c r="K50" s="151">
        <v>0.13737017622723369</v>
      </c>
      <c r="M50" s="143"/>
    </row>
    <row r="51" spans="2:13" ht="13.5" customHeight="1" x14ac:dyDescent="0.3">
      <c r="B51" s="836" t="s">
        <v>130</v>
      </c>
      <c r="C51" s="837"/>
      <c r="D51" s="150">
        <v>582.62099477999959</v>
      </c>
      <c r="E51" s="150">
        <v>571.68446155999982</v>
      </c>
      <c r="F51" s="150">
        <v>436.87049178000007</v>
      </c>
      <c r="G51" s="150">
        <v>444.75161962999971</v>
      </c>
      <c r="H51" s="150">
        <v>602.40673607000144</v>
      </c>
      <c r="I51" s="148">
        <v>1.7017083087410931E-2</v>
      </c>
      <c r="J51" s="149">
        <v>6.5369129138388802E-3</v>
      </c>
      <c r="K51" s="148">
        <v>0.35447901588567365</v>
      </c>
      <c r="M51" s="143"/>
    </row>
    <row r="52" spans="2:13" ht="12.75" customHeight="1" x14ac:dyDescent="0.3">
      <c r="B52" s="843" t="s">
        <v>29</v>
      </c>
      <c r="C52" s="843"/>
      <c r="D52" s="154">
        <v>1017.0387516300004</v>
      </c>
      <c r="E52" s="154">
        <v>1190.15635967</v>
      </c>
      <c r="F52" s="154">
        <v>1258.3296978799995</v>
      </c>
      <c r="G52" s="154">
        <v>1051.7518766399996</v>
      </c>
      <c r="H52" s="153">
        <v>1373.9904014299998</v>
      </c>
      <c r="I52" s="151">
        <v>3.8813159651857589E-2</v>
      </c>
      <c r="J52" s="152">
        <v>1.4909620130068961E-2</v>
      </c>
      <c r="K52" s="151">
        <v>0.3063826477965943</v>
      </c>
      <c r="M52" s="143"/>
    </row>
    <row r="53" spans="2:13" ht="12.75" customHeight="1" x14ac:dyDescent="0.3">
      <c r="B53" s="843" t="s">
        <v>28</v>
      </c>
      <c r="C53" s="843"/>
      <c r="D53" s="154">
        <v>528.95415028000002</v>
      </c>
      <c r="E53" s="154">
        <v>635.60031178999998</v>
      </c>
      <c r="F53" s="154">
        <v>637.98498197000026</v>
      </c>
      <c r="G53" s="154">
        <v>552.01152854000009</v>
      </c>
      <c r="H53" s="153">
        <v>300.19282684999985</v>
      </c>
      <c r="I53" s="151">
        <v>8.479995277074057E-3</v>
      </c>
      <c r="J53" s="152">
        <v>3.2574907433464257E-3</v>
      </c>
      <c r="K53" s="151">
        <v>-0.45618377274842159</v>
      </c>
      <c r="M53" s="143"/>
    </row>
    <row r="54" spans="2:13" ht="13.5" customHeight="1" x14ac:dyDescent="0.3">
      <c r="B54" s="843" t="s">
        <v>129</v>
      </c>
      <c r="C54" s="843"/>
      <c r="D54" s="154">
        <v>8080.7417407300481</v>
      </c>
      <c r="E54" s="154">
        <v>9146.0895301901019</v>
      </c>
      <c r="F54" s="154">
        <v>9432.8423013200609</v>
      </c>
      <c r="G54" s="154">
        <v>7684.8095028800089</v>
      </c>
      <c r="H54" s="153">
        <v>9117.2256153100352</v>
      </c>
      <c r="I54" s="151">
        <v>0.25754789336282152</v>
      </c>
      <c r="J54" s="152">
        <v>9.8934003049025124E-2</v>
      </c>
      <c r="K54" s="151">
        <v>0.18639578663507606</v>
      </c>
      <c r="M54" s="143"/>
    </row>
    <row r="55" spans="2:13" ht="14.25" customHeight="1" x14ac:dyDescent="0.3">
      <c r="B55" s="844" t="s">
        <v>128</v>
      </c>
      <c r="C55" s="844"/>
      <c r="D55" s="150">
        <v>31474.467730350461</v>
      </c>
      <c r="E55" s="150">
        <v>35990.253342330492</v>
      </c>
      <c r="F55" s="150">
        <v>34990.796847500205</v>
      </c>
      <c r="G55" s="150">
        <v>31473.175188200054</v>
      </c>
      <c r="H55" s="150">
        <v>35400.117221949513</v>
      </c>
      <c r="I55" s="148">
        <v>1</v>
      </c>
      <c r="J55" s="149">
        <v>0.38413827330224554</v>
      </c>
      <c r="K55" s="148">
        <v>0.12477107918942187</v>
      </c>
      <c r="M55" s="143"/>
    </row>
    <row r="56" spans="2:13" ht="14.25" customHeight="1" x14ac:dyDescent="0.3">
      <c r="B56" s="838" t="s">
        <v>109</v>
      </c>
      <c r="C56" s="838"/>
      <c r="D56" s="147">
        <v>68181.306961669441</v>
      </c>
      <c r="E56" s="147">
        <v>76193.531582370822</v>
      </c>
      <c r="F56" s="147">
        <v>71147.827863659011</v>
      </c>
      <c r="G56" s="147">
        <v>71129.954019450131</v>
      </c>
      <c r="H56" s="147">
        <v>92154.621609641559</v>
      </c>
      <c r="I56" s="146"/>
      <c r="J56" s="145">
        <v>1</v>
      </c>
      <c r="K56" s="144">
        <v>0.29558106538972795</v>
      </c>
      <c r="M56" s="143"/>
    </row>
    <row r="57" spans="2:13" ht="12.75" customHeight="1" x14ac:dyDescent="0.3">
      <c r="B57" s="842" t="s">
        <v>108</v>
      </c>
      <c r="C57" s="842"/>
      <c r="D57" s="842"/>
      <c r="E57" s="842"/>
      <c r="F57" s="842"/>
      <c r="G57" s="842"/>
      <c r="H57" s="842"/>
      <c r="I57" s="842"/>
      <c r="J57" s="842"/>
    </row>
    <row r="58" spans="2:13" ht="12.75" customHeight="1" x14ac:dyDescent="0.3">
      <c r="B58" s="832" t="s">
        <v>127</v>
      </c>
      <c r="C58" s="832"/>
      <c r="D58" s="832"/>
      <c r="E58" s="832"/>
      <c r="F58" s="832"/>
      <c r="G58" s="832"/>
      <c r="H58" s="832"/>
      <c r="I58" s="832"/>
      <c r="J58" s="832"/>
    </row>
    <row r="59" spans="2:13" ht="12.75" customHeight="1" x14ac:dyDescent="0.3"/>
    <row r="60" spans="2:13" ht="12.75" customHeight="1" x14ac:dyDescent="0.3"/>
    <row r="61" spans="2:13" ht="12.75" customHeight="1" x14ac:dyDescent="0.3"/>
  </sheetData>
  <mergeCells count="20">
    <mergeCell ref="B57:J57"/>
    <mergeCell ref="B58:J58"/>
    <mergeCell ref="B52:C52"/>
    <mergeCell ref="B53:C53"/>
    <mergeCell ref="B54:C54"/>
    <mergeCell ref="B55:C55"/>
    <mergeCell ref="B51:C51"/>
    <mergeCell ref="B49:B50"/>
    <mergeCell ref="B56:C56"/>
    <mergeCell ref="B5:C5"/>
    <mergeCell ref="B13:C13"/>
    <mergeCell ref="B6:B12"/>
    <mergeCell ref="B27:C27"/>
    <mergeCell ref="B14:B26"/>
    <mergeCell ref="B32:C32"/>
    <mergeCell ref="B28:B31"/>
    <mergeCell ref="B44:C44"/>
    <mergeCell ref="B33:B43"/>
    <mergeCell ref="B48:C48"/>
    <mergeCell ref="B45:B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zoomScaleNormal="100" workbookViewId="0">
      <selection activeCell="P25" sqref="P25"/>
    </sheetView>
  </sheetViews>
  <sheetFormatPr baseColWidth="10" defaultColWidth="11.44140625" defaultRowHeight="13.8" x14ac:dyDescent="0.3"/>
  <cols>
    <col min="1" max="1" width="3.77734375" style="163" customWidth="1"/>
    <col min="2" max="2" width="26.33203125" style="163" customWidth="1"/>
    <col min="3" max="3" width="8.109375" style="163" bestFit="1" customWidth="1"/>
    <col min="4" max="4" width="10.109375" style="163" customWidth="1"/>
    <col min="5" max="5" width="9.33203125" style="163" customWidth="1"/>
    <col min="6" max="6" width="9" style="163" bestFit="1" customWidth="1"/>
    <col min="7" max="7" width="11.33203125" style="163" bestFit="1" customWidth="1"/>
    <col min="8" max="8" width="9.5546875" style="163" customWidth="1"/>
    <col min="9" max="9" width="10.6640625" style="163" customWidth="1"/>
    <col min="10" max="10" width="9" style="163" bestFit="1" customWidth="1"/>
    <col min="11" max="12" width="15.33203125" style="163" customWidth="1"/>
    <col min="13" max="13" width="13.88671875" style="163" customWidth="1"/>
    <col min="14" max="16384" width="11.44140625" style="163"/>
  </cols>
  <sheetData>
    <row r="1" spans="2:13" x14ac:dyDescent="0.3">
      <c r="B1" s="123"/>
      <c r="C1" s="123"/>
    </row>
    <row r="2" spans="2:13" ht="14.4" x14ac:dyDescent="0.3">
      <c r="B2" s="208" t="s">
        <v>216</v>
      </c>
      <c r="C2" s="206"/>
      <c r="D2" s="204"/>
      <c r="E2" s="204"/>
      <c r="F2" s="204"/>
      <c r="G2" s="204"/>
      <c r="H2" s="204"/>
      <c r="I2" s="204"/>
      <c r="J2" s="204"/>
      <c r="K2" s="204"/>
    </row>
    <row r="3" spans="2:13" x14ac:dyDescent="0.3">
      <c r="B3" s="207" t="s">
        <v>17</v>
      </c>
      <c r="C3" s="206"/>
      <c r="D3" s="204"/>
      <c r="E3" s="204"/>
      <c r="F3" s="204"/>
      <c r="G3" s="204"/>
      <c r="H3" s="204"/>
      <c r="I3" s="204"/>
      <c r="J3" s="204"/>
      <c r="K3" s="204"/>
    </row>
    <row r="4" spans="2:13" x14ac:dyDescent="0.3">
      <c r="B4" s="205"/>
      <c r="C4" s="204"/>
      <c r="D4" s="204"/>
      <c r="E4" s="204"/>
      <c r="F4" s="204"/>
      <c r="G4" s="204"/>
      <c r="H4" s="204"/>
      <c r="I4" s="204"/>
      <c r="J4" s="204"/>
      <c r="K4" s="204"/>
    </row>
    <row r="5" spans="2:13" x14ac:dyDescent="0.3">
      <c r="B5" s="845">
        <v>2020</v>
      </c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203"/>
    </row>
    <row r="6" spans="2:13" ht="45.75" customHeight="1" x14ac:dyDescent="0.3">
      <c r="B6" s="192" t="s">
        <v>211</v>
      </c>
      <c r="C6" s="191" t="s">
        <v>123</v>
      </c>
      <c r="D6" s="190" t="s">
        <v>210</v>
      </c>
      <c r="E6" s="190" t="s">
        <v>181</v>
      </c>
      <c r="F6" s="190" t="s">
        <v>172</v>
      </c>
      <c r="G6" s="190" t="s">
        <v>157</v>
      </c>
      <c r="H6" s="190" t="s">
        <v>151</v>
      </c>
      <c r="I6" s="190" t="s">
        <v>138</v>
      </c>
      <c r="J6" s="190" t="s">
        <v>209</v>
      </c>
      <c r="K6" s="190" t="s">
        <v>215</v>
      </c>
      <c r="L6" s="202" t="s">
        <v>214</v>
      </c>
      <c r="M6" s="195"/>
    </row>
    <row r="7" spans="2:13" x14ac:dyDescent="0.3">
      <c r="B7" s="201" t="s">
        <v>205</v>
      </c>
      <c r="C7" s="187">
        <v>38.874949810000004</v>
      </c>
      <c r="D7" s="187">
        <v>29.917309360000004</v>
      </c>
      <c r="E7" s="187">
        <v>46.843440600000008</v>
      </c>
      <c r="F7" s="187">
        <v>34.916757150000009</v>
      </c>
      <c r="G7" s="187">
        <v>5.8124543300000004</v>
      </c>
      <c r="H7" s="187">
        <v>23.831398750000002</v>
      </c>
      <c r="I7" s="187">
        <v>7.6712350000000012E-2</v>
      </c>
      <c r="J7" s="187">
        <v>362.84053599999902</v>
      </c>
      <c r="K7" s="186">
        <v>543.1135583500004</v>
      </c>
      <c r="L7" s="71">
        <v>7.6355111687755259E-3</v>
      </c>
      <c r="M7" s="199"/>
    </row>
    <row r="8" spans="2:13" x14ac:dyDescent="0.3">
      <c r="B8" s="185" t="s">
        <v>204</v>
      </c>
      <c r="C8" s="183">
        <v>503.83825389999993</v>
      </c>
      <c r="D8" s="183">
        <v>2920.5026242099993</v>
      </c>
      <c r="E8" s="183">
        <v>88.002649779999999</v>
      </c>
      <c r="F8" s="183">
        <v>0</v>
      </c>
      <c r="G8" s="183">
        <v>4.0350000000000004E-3</v>
      </c>
      <c r="H8" s="183">
        <v>1.725E-3</v>
      </c>
      <c r="I8" s="183">
        <v>0</v>
      </c>
      <c r="J8" s="183">
        <v>210.48853738999995</v>
      </c>
      <c r="K8" s="182">
        <v>3722.8378252800021</v>
      </c>
      <c r="L8" s="65">
        <v>5.2338538335931092E-2</v>
      </c>
      <c r="M8" s="199"/>
    </row>
    <row r="9" spans="2:13" x14ac:dyDescent="0.3">
      <c r="B9" s="185" t="s">
        <v>203</v>
      </c>
      <c r="C9" s="183">
        <v>10473.820167470003</v>
      </c>
      <c r="D9" s="183">
        <v>10488.206753790004</v>
      </c>
      <c r="E9" s="183">
        <v>40.722629490000003</v>
      </c>
      <c r="F9" s="183">
        <v>0</v>
      </c>
      <c r="G9" s="183">
        <v>7.7219399999999994E-2</v>
      </c>
      <c r="H9" s="183">
        <v>1.1681629999999998E-2</v>
      </c>
      <c r="I9" s="183">
        <v>0</v>
      </c>
      <c r="J9" s="183">
        <v>1628.5726524500019</v>
      </c>
      <c r="K9" s="182">
        <v>22631.411104230043</v>
      </c>
      <c r="L9" s="65">
        <v>0.31816991049989468</v>
      </c>
      <c r="M9" s="199"/>
    </row>
    <row r="10" spans="2:13" x14ac:dyDescent="0.3">
      <c r="B10" s="185" t="s">
        <v>202</v>
      </c>
      <c r="C10" s="183">
        <v>0</v>
      </c>
      <c r="D10" s="183">
        <v>2844.0378444300004</v>
      </c>
      <c r="E10" s="183">
        <v>0</v>
      </c>
      <c r="F10" s="183">
        <v>61.270662380000012</v>
      </c>
      <c r="G10" s="183">
        <v>6.2249999999999996E-3</v>
      </c>
      <c r="H10" s="183">
        <v>0</v>
      </c>
      <c r="I10" s="183">
        <v>0</v>
      </c>
      <c r="J10" s="183">
        <v>6.6745988600000015</v>
      </c>
      <c r="K10" s="182">
        <v>2911.9893306700005</v>
      </c>
      <c r="L10" s="65">
        <v>4.0939002011357056E-2</v>
      </c>
      <c r="M10" s="199"/>
    </row>
    <row r="11" spans="2:13" x14ac:dyDescent="0.3">
      <c r="B11" s="185" t="s">
        <v>201</v>
      </c>
      <c r="C11" s="183">
        <v>0</v>
      </c>
      <c r="D11" s="183">
        <v>3291.5096852800002</v>
      </c>
      <c r="E11" s="183">
        <v>0</v>
      </c>
      <c r="F11" s="183">
        <v>67.584242120000013</v>
      </c>
      <c r="G11" s="183">
        <v>2.7314999999999999E-2</v>
      </c>
      <c r="H11" s="183">
        <v>0</v>
      </c>
      <c r="I11" s="183">
        <v>0</v>
      </c>
      <c r="J11" s="183">
        <v>1.0006543299999999</v>
      </c>
      <c r="K11" s="182">
        <v>3360.1218967300019</v>
      </c>
      <c r="L11" s="65">
        <v>4.7239196806048794E-2</v>
      </c>
      <c r="M11" s="199"/>
    </row>
    <row r="12" spans="2:13" x14ac:dyDescent="0.3">
      <c r="B12" s="185" t="s">
        <v>200</v>
      </c>
      <c r="C12" s="183">
        <v>4739.7617165099991</v>
      </c>
      <c r="D12" s="183">
        <v>3110.3888702499999</v>
      </c>
      <c r="E12" s="183">
        <v>628.68393120999997</v>
      </c>
      <c r="F12" s="183">
        <v>5674.3603599199905</v>
      </c>
      <c r="G12" s="183">
        <v>639.75598485999956</v>
      </c>
      <c r="H12" s="183">
        <v>2079.0040366299995</v>
      </c>
      <c r="I12" s="183">
        <v>1828.5647549499929</v>
      </c>
      <c r="J12" s="183">
        <v>4236.1187554500002</v>
      </c>
      <c r="K12" s="182">
        <v>22936.638409780033</v>
      </c>
      <c r="L12" s="65">
        <v>0.32246103242957463</v>
      </c>
      <c r="M12" s="199"/>
    </row>
    <row r="13" spans="2:13" x14ac:dyDescent="0.3">
      <c r="B13" s="185" t="s">
        <v>199</v>
      </c>
      <c r="C13" s="183">
        <v>1.2884E-2</v>
      </c>
      <c r="D13" s="183">
        <v>1180.37997341</v>
      </c>
      <c r="E13" s="183">
        <v>1229.3994949000005</v>
      </c>
      <c r="F13" s="183">
        <v>181.0142509099999</v>
      </c>
      <c r="G13" s="183">
        <v>1.6947735299999989</v>
      </c>
      <c r="H13" s="183">
        <v>7.8902006799999951</v>
      </c>
      <c r="I13" s="183">
        <v>1.2773046699999995</v>
      </c>
      <c r="J13" s="183">
        <v>1608.8304196699983</v>
      </c>
      <c r="K13" s="182">
        <v>4210.4993017699735</v>
      </c>
      <c r="L13" s="65">
        <v>5.9194461177616377E-2</v>
      </c>
      <c r="M13" s="199"/>
    </row>
    <row r="14" spans="2:13" x14ac:dyDescent="0.3">
      <c r="B14" s="185" t="s">
        <v>198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2">
        <v>0</v>
      </c>
      <c r="L14" s="65">
        <v>0</v>
      </c>
      <c r="M14" s="199"/>
    </row>
    <row r="15" spans="2:13" x14ac:dyDescent="0.3">
      <c r="B15" s="185" t="s">
        <v>197</v>
      </c>
      <c r="C15" s="183">
        <v>0</v>
      </c>
      <c r="D15" s="183">
        <v>1.41721415</v>
      </c>
      <c r="E15" s="183">
        <v>3335.0414733900011</v>
      </c>
      <c r="F15" s="183">
        <v>488.26561804000062</v>
      </c>
      <c r="G15" s="183">
        <v>4024.1013502599894</v>
      </c>
      <c r="H15" s="183">
        <v>552.20373630999984</v>
      </c>
      <c r="I15" s="183">
        <v>0.32266318999999999</v>
      </c>
      <c r="J15" s="183">
        <v>757.62922479000065</v>
      </c>
      <c r="K15" s="182">
        <v>9158.9812801299795</v>
      </c>
      <c r="L15" s="65">
        <v>0.12876405455886436</v>
      </c>
      <c r="M15" s="199"/>
    </row>
    <row r="16" spans="2:13" x14ac:dyDescent="0.3">
      <c r="B16" s="185" t="s">
        <v>196</v>
      </c>
      <c r="C16" s="183">
        <v>0</v>
      </c>
      <c r="D16" s="183">
        <v>1.183142E-2</v>
      </c>
      <c r="E16" s="183">
        <v>310.18887529999995</v>
      </c>
      <c r="F16" s="183">
        <v>4.5533999999999998E-2</v>
      </c>
      <c r="G16" s="183">
        <v>4.0809851399999992</v>
      </c>
      <c r="H16" s="183">
        <v>4.03574067</v>
      </c>
      <c r="I16" s="183">
        <v>8.6999999999999997E-6</v>
      </c>
      <c r="J16" s="183">
        <v>7.6162672099999993</v>
      </c>
      <c r="K16" s="182">
        <v>325.97924243999995</v>
      </c>
      <c r="L16" s="65">
        <v>4.5828687355943315E-3</v>
      </c>
      <c r="M16" s="199"/>
    </row>
    <row r="17" spans="2:15" x14ac:dyDescent="0.3">
      <c r="B17" s="200" t="s">
        <v>195</v>
      </c>
      <c r="C17" s="183">
        <v>0</v>
      </c>
      <c r="D17" s="183">
        <v>0</v>
      </c>
      <c r="E17" s="183">
        <v>0</v>
      </c>
      <c r="F17" s="183">
        <v>0</v>
      </c>
      <c r="G17" s="183">
        <v>68.117116429999996</v>
      </c>
      <c r="H17" s="183">
        <v>7.4882000000000008E-4</v>
      </c>
      <c r="I17" s="183">
        <v>0</v>
      </c>
      <c r="J17" s="183">
        <v>0.27512041000000004</v>
      </c>
      <c r="K17" s="182">
        <v>68.392985659999979</v>
      </c>
      <c r="L17" s="65">
        <v>9.615215783957676E-4</v>
      </c>
      <c r="M17" s="199"/>
    </row>
    <row r="18" spans="2:15" x14ac:dyDescent="0.3">
      <c r="B18" s="200" t="s">
        <v>194</v>
      </c>
      <c r="C18" s="183">
        <v>0</v>
      </c>
      <c r="D18" s="183">
        <v>0</v>
      </c>
      <c r="E18" s="183">
        <v>6.3792473199999993</v>
      </c>
      <c r="F18" s="183">
        <v>0.71767291</v>
      </c>
      <c r="G18" s="183">
        <v>99.578159690000021</v>
      </c>
      <c r="H18" s="183">
        <v>0.90911752000000001</v>
      </c>
      <c r="I18" s="183">
        <v>0</v>
      </c>
      <c r="J18" s="183">
        <v>29.728349309999995</v>
      </c>
      <c r="K18" s="182">
        <v>137.31254674999997</v>
      </c>
      <c r="L18" s="65">
        <v>1.930446162139409E-3</v>
      </c>
      <c r="M18" s="199"/>
    </row>
    <row r="19" spans="2:15" ht="14.25" customHeight="1" x14ac:dyDescent="0.3">
      <c r="B19" s="185" t="s">
        <v>193</v>
      </c>
      <c r="C19" s="183">
        <v>0</v>
      </c>
      <c r="D19" s="183">
        <v>22.2279026</v>
      </c>
      <c r="E19" s="183">
        <v>82.604606770000004</v>
      </c>
      <c r="F19" s="183">
        <v>0.81996403999999989</v>
      </c>
      <c r="G19" s="183">
        <v>0</v>
      </c>
      <c r="H19" s="183">
        <v>0</v>
      </c>
      <c r="I19" s="183">
        <v>1.8120000000000001E-2</v>
      </c>
      <c r="J19" s="183">
        <v>0.57602889000000002</v>
      </c>
      <c r="K19" s="182">
        <v>106.24662230000003</v>
      </c>
      <c r="L19" s="65">
        <v>1.4936973285677585E-3</v>
      </c>
      <c r="M19" s="199"/>
    </row>
    <row r="20" spans="2:15" x14ac:dyDescent="0.3">
      <c r="B20" s="185" t="s">
        <v>192</v>
      </c>
      <c r="C20" s="183">
        <v>0</v>
      </c>
      <c r="D20" s="183">
        <v>11.87085066</v>
      </c>
      <c r="E20" s="183">
        <v>121.01155964</v>
      </c>
      <c r="F20" s="183">
        <v>4.1973999999999996E-3</v>
      </c>
      <c r="G20" s="183">
        <v>4.2359000000000006E-4</v>
      </c>
      <c r="H20" s="183">
        <v>0.56941136000000014</v>
      </c>
      <c r="I20" s="183">
        <v>0</v>
      </c>
      <c r="J20" s="183">
        <v>289.56915431999994</v>
      </c>
      <c r="K20" s="182">
        <v>423.02559697000009</v>
      </c>
      <c r="L20" s="65">
        <v>5.9472215721428183E-3</v>
      </c>
      <c r="M20" s="199"/>
    </row>
    <row r="21" spans="2:15" x14ac:dyDescent="0.3">
      <c r="B21" s="185" t="s">
        <v>191</v>
      </c>
      <c r="C21" s="183">
        <v>0</v>
      </c>
      <c r="D21" s="183">
        <v>0</v>
      </c>
      <c r="E21" s="183">
        <v>9.9999999999999995E-7</v>
      </c>
      <c r="F21" s="183">
        <v>0</v>
      </c>
      <c r="G21" s="183">
        <v>0</v>
      </c>
      <c r="H21" s="183">
        <v>8.878E-5</v>
      </c>
      <c r="I21" s="183">
        <v>0</v>
      </c>
      <c r="J21" s="183">
        <v>593.40422861000036</v>
      </c>
      <c r="K21" s="182">
        <v>593.40431839000041</v>
      </c>
      <c r="L21" s="65">
        <v>8.3425376350972705E-3</v>
      </c>
      <c r="M21" s="199"/>
    </row>
    <row r="22" spans="2:15" ht="24" x14ac:dyDescent="0.3">
      <c r="B22" s="181" t="s">
        <v>213</v>
      </c>
      <c r="C22" s="180">
        <v>15756.307971690007</v>
      </c>
      <c r="D22" s="180">
        <v>23900.470859560024</v>
      </c>
      <c r="E22" s="180">
        <v>5888.8779093999974</v>
      </c>
      <c r="F22" s="180">
        <v>6508.9992588699934</v>
      </c>
      <c r="G22" s="180">
        <v>4843.2560422299821</v>
      </c>
      <c r="H22" s="180">
        <v>2668.4578861499945</v>
      </c>
      <c r="I22" s="180">
        <v>1830.2595638599937</v>
      </c>
      <c r="J22" s="180">
        <v>9733.3245276899834</v>
      </c>
      <c r="K22" s="180">
        <v>71129.954019450044</v>
      </c>
      <c r="L22" s="178">
        <v>1</v>
      </c>
      <c r="M22" s="195"/>
    </row>
    <row r="23" spans="2:15" x14ac:dyDescent="0.3">
      <c r="B23" s="198" t="s">
        <v>212</v>
      </c>
      <c r="C23" s="176">
        <v>0.22151438432508394</v>
      </c>
      <c r="D23" s="176">
        <v>0.33601133571694125</v>
      </c>
      <c r="E23" s="176">
        <v>8.2790407931231338E-2</v>
      </c>
      <c r="F23" s="176">
        <v>9.1508554287693597E-2</v>
      </c>
      <c r="G23" s="176">
        <v>6.8090245649612316E-2</v>
      </c>
      <c r="H23" s="176">
        <v>3.7515248293571529E-2</v>
      </c>
      <c r="I23" s="176">
        <v>2.573120690278417E-2</v>
      </c>
      <c r="J23" s="176">
        <v>0.13683861689308088</v>
      </c>
      <c r="K23" s="197">
        <v>1</v>
      </c>
      <c r="L23" s="196"/>
      <c r="M23" s="195"/>
    </row>
    <row r="24" spans="2:15" x14ac:dyDescent="0.3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3"/>
    </row>
    <row r="25" spans="2:15" ht="12.75" customHeight="1" x14ac:dyDescent="0.3">
      <c r="B25" s="845">
        <v>2021</v>
      </c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</row>
    <row r="26" spans="2:15" ht="36" x14ac:dyDescent="0.3">
      <c r="B26" s="192" t="s">
        <v>211</v>
      </c>
      <c r="C26" s="191" t="s">
        <v>123</v>
      </c>
      <c r="D26" s="190" t="s">
        <v>210</v>
      </c>
      <c r="E26" s="190" t="s">
        <v>181</v>
      </c>
      <c r="F26" s="190" t="s">
        <v>172</v>
      </c>
      <c r="G26" s="190" t="s">
        <v>157</v>
      </c>
      <c r="H26" s="190" t="s">
        <v>151</v>
      </c>
      <c r="I26" s="190" t="s">
        <v>138</v>
      </c>
      <c r="J26" s="190" t="s">
        <v>209</v>
      </c>
      <c r="K26" s="190" t="s">
        <v>208</v>
      </c>
      <c r="L26" s="190" t="s">
        <v>207</v>
      </c>
      <c r="M26" s="189" t="s">
        <v>206</v>
      </c>
    </row>
    <row r="27" spans="2:15" x14ac:dyDescent="0.3">
      <c r="B27" s="188" t="s">
        <v>205</v>
      </c>
      <c r="C27" s="187">
        <v>60.158034520000001</v>
      </c>
      <c r="D27" s="187">
        <v>48.848265170000012</v>
      </c>
      <c r="E27" s="187">
        <v>56.296102639999994</v>
      </c>
      <c r="F27" s="187">
        <v>33.805340170000001</v>
      </c>
      <c r="G27" s="187">
        <v>12.174344720000004</v>
      </c>
      <c r="H27" s="187">
        <v>20.259383600000003</v>
      </c>
      <c r="I27" s="187">
        <v>0.1166</v>
      </c>
      <c r="J27" s="187">
        <v>496.0018070600002</v>
      </c>
      <c r="K27" s="186">
        <v>727.65987788000041</v>
      </c>
      <c r="L27" s="72">
        <v>7.8960758035805829E-3</v>
      </c>
      <c r="M27" s="71">
        <v>0.3397932470893541</v>
      </c>
      <c r="O27" s="165"/>
    </row>
    <row r="28" spans="2:15" x14ac:dyDescent="0.3">
      <c r="B28" s="184" t="s">
        <v>204</v>
      </c>
      <c r="C28" s="183">
        <v>647.22768229999997</v>
      </c>
      <c r="D28" s="183">
        <v>4668.902115259998</v>
      </c>
      <c r="E28" s="183">
        <v>53.134343420000008</v>
      </c>
      <c r="F28" s="183">
        <v>0</v>
      </c>
      <c r="G28" s="183">
        <v>5.2871999999999999E-4</v>
      </c>
      <c r="H28" s="183">
        <v>7.4011509999999989E-2</v>
      </c>
      <c r="I28" s="183">
        <v>0</v>
      </c>
      <c r="J28" s="183">
        <v>225.13111032999976</v>
      </c>
      <c r="K28" s="182">
        <v>5594.4697915400038</v>
      </c>
      <c r="L28" s="66">
        <v>6.0707425127713856E-2</v>
      </c>
      <c r="M28" s="65">
        <v>0.50274335173846385</v>
      </c>
      <c r="O28" s="165"/>
    </row>
    <row r="29" spans="2:15" x14ac:dyDescent="0.3">
      <c r="B29" s="184" t="s">
        <v>203</v>
      </c>
      <c r="C29" s="183">
        <v>15880.367911529996</v>
      </c>
      <c r="D29" s="183">
        <v>14634.140322120009</v>
      </c>
      <c r="E29" s="183">
        <v>10.48280615</v>
      </c>
      <c r="F29" s="183">
        <v>0</v>
      </c>
      <c r="G29" s="183">
        <v>5.0616629999999996E-2</v>
      </c>
      <c r="H29" s="183">
        <v>3.5E-4</v>
      </c>
      <c r="I29" s="183">
        <v>0</v>
      </c>
      <c r="J29" s="183">
        <v>1899.893573300001</v>
      </c>
      <c r="K29" s="182">
        <v>32424.935579729969</v>
      </c>
      <c r="L29" s="66">
        <v>0.35185360227596224</v>
      </c>
      <c r="M29" s="65">
        <v>0.43274033733006667</v>
      </c>
      <c r="O29" s="165"/>
    </row>
    <row r="30" spans="2:15" x14ac:dyDescent="0.3">
      <c r="B30" s="184" t="s">
        <v>202</v>
      </c>
      <c r="C30" s="183">
        <v>0</v>
      </c>
      <c r="D30" s="183">
        <v>4217.2112824899987</v>
      </c>
      <c r="E30" s="183">
        <v>0</v>
      </c>
      <c r="F30" s="183">
        <v>32.374063220000004</v>
      </c>
      <c r="G30" s="183">
        <v>4.2900000000000004E-3</v>
      </c>
      <c r="H30" s="183">
        <v>0</v>
      </c>
      <c r="I30" s="183">
        <v>0</v>
      </c>
      <c r="J30" s="183">
        <v>0.94673384999999999</v>
      </c>
      <c r="K30" s="182">
        <v>4250.5363695599981</v>
      </c>
      <c r="L30" s="66">
        <v>4.6123963131930179E-2</v>
      </c>
      <c r="M30" s="65">
        <v>0.45966756292407851</v>
      </c>
      <c r="O30" s="165"/>
    </row>
    <row r="31" spans="2:15" x14ac:dyDescent="0.3">
      <c r="B31" s="184" t="s">
        <v>201</v>
      </c>
      <c r="C31" s="183">
        <v>0</v>
      </c>
      <c r="D31" s="183">
        <v>4131.0628113600005</v>
      </c>
      <c r="E31" s="183">
        <v>0</v>
      </c>
      <c r="F31" s="183">
        <v>111.49278865000002</v>
      </c>
      <c r="G31" s="183">
        <v>6.6104999999999997E-2</v>
      </c>
      <c r="H31" s="183">
        <v>0</v>
      </c>
      <c r="I31" s="183">
        <v>0</v>
      </c>
      <c r="J31" s="183">
        <v>4.5645420799999998</v>
      </c>
      <c r="K31" s="182">
        <v>4247.1862470899978</v>
      </c>
      <c r="L31" s="66">
        <v>4.6087609855106022E-2</v>
      </c>
      <c r="M31" s="65">
        <v>0.26399766961528015</v>
      </c>
      <c r="O31" s="165"/>
    </row>
    <row r="32" spans="2:15" x14ac:dyDescent="0.3">
      <c r="B32" s="184" t="s">
        <v>200</v>
      </c>
      <c r="C32" s="183">
        <v>6420.4604585999969</v>
      </c>
      <c r="D32" s="183">
        <v>4622.9682607900031</v>
      </c>
      <c r="E32" s="183">
        <v>637.84520810999982</v>
      </c>
      <c r="F32" s="183">
        <v>5727.7928039600029</v>
      </c>
      <c r="G32" s="183">
        <v>1032.9031295599987</v>
      </c>
      <c r="H32" s="183">
        <v>2280.0226002299987</v>
      </c>
      <c r="I32" s="183">
        <v>1967.4509771299947</v>
      </c>
      <c r="J32" s="183">
        <v>5030.7361508799904</v>
      </c>
      <c r="K32" s="182">
        <v>27720.179589259711</v>
      </c>
      <c r="L32" s="66">
        <v>0.30080075318067478</v>
      </c>
      <c r="M32" s="65">
        <v>0.20855458825387463</v>
      </c>
      <c r="O32" s="165"/>
    </row>
    <row r="33" spans="2:15" x14ac:dyDescent="0.3">
      <c r="B33" s="184" t="s">
        <v>199</v>
      </c>
      <c r="C33" s="183">
        <v>1.056436E-2</v>
      </c>
      <c r="D33" s="183">
        <v>1276.2881182200008</v>
      </c>
      <c r="E33" s="183">
        <v>1638.6526881999994</v>
      </c>
      <c r="F33" s="183">
        <v>172.85230364999975</v>
      </c>
      <c r="G33" s="183">
        <v>2.4619017400000005</v>
      </c>
      <c r="H33" s="183">
        <v>12.428024789999993</v>
      </c>
      <c r="I33" s="183">
        <v>1.7967984899999994</v>
      </c>
      <c r="J33" s="183">
        <v>1663.3586954599764</v>
      </c>
      <c r="K33" s="182">
        <v>4767.8490949100078</v>
      </c>
      <c r="L33" s="66">
        <v>5.1737493048436251E-2</v>
      </c>
      <c r="M33" s="65">
        <v>0.13237142514326994</v>
      </c>
      <c r="O33" s="165"/>
    </row>
    <row r="34" spans="2:15" x14ac:dyDescent="0.3">
      <c r="B34" s="184" t="s">
        <v>198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2">
        <v>0</v>
      </c>
      <c r="L34" s="66">
        <v>0</v>
      </c>
      <c r="M34" s="65" t="s">
        <v>56</v>
      </c>
      <c r="O34" s="165"/>
    </row>
    <row r="35" spans="2:15" x14ac:dyDescent="0.3">
      <c r="B35" s="184" t="s">
        <v>197</v>
      </c>
      <c r="C35" s="183">
        <v>86.967636510000006</v>
      </c>
      <c r="D35" s="183">
        <v>16.070096600000003</v>
      </c>
      <c r="E35" s="183">
        <v>3484.547292700001</v>
      </c>
      <c r="F35" s="183">
        <v>490.28885884000056</v>
      </c>
      <c r="G35" s="183">
        <v>4714.05799923001</v>
      </c>
      <c r="H35" s="183">
        <v>504.10207742999984</v>
      </c>
      <c r="I35" s="183">
        <v>4.2015456999999996</v>
      </c>
      <c r="J35" s="183">
        <v>939.80536503000155</v>
      </c>
      <c r="K35" s="182">
        <v>10240.040872040005</v>
      </c>
      <c r="L35" s="66">
        <v>0.11111803936883463</v>
      </c>
      <c r="M35" s="65">
        <v>0.118032732991314</v>
      </c>
      <c r="O35" s="165"/>
    </row>
    <row r="36" spans="2:15" x14ac:dyDescent="0.3">
      <c r="B36" s="184" t="s">
        <v>196</v>
      </c>
      <c r="C36" s="183">
        <v>0</v>
      </c>
      <c r="D36" s="183">
        <v>6.6099789999999992E-2</v>
      </c>
      <c r="E36" s="183">
        <v>436.87439678000004</v>
      </c>
      <c r="F36" s="183">
        <v>0</v>
      </c>
      <c r="G36" s="183">
        <v>1.02416931</v>
      </c>
      <c r="H36" s="183">
        <v>4.1952528800000009</v>
      </c>
      <c r="I36" s="183">
        <v>0</v>
      </c>
      <c r="J36" s="183">
        <v>11.267488070000004</v>
      </c>
      <c r="K36" s="182">
        <v>453.42740683000005</v>
      </c>
      <c r="L36" s="66">
        <v>4.920289388748029E-3</v>
      </c>
      <c r="M36" s="65">
        <v>0.39097018397868788</v>
      </c>
      <c r="O36" s="165"/>
    </row>
    <row r="37" spans="2:15" x14ac:dyDescent="0.3">
      <c r="B37" s="184" t="s">
        <v>195</v>
      </c>
      <c r="C37" s="183">
        <v>0</v>
      </c>
      <c r="D37" s="183">
        <v>0</v>
      </c>
      <c r="E37" s="183">
        <v>0</v>
      </c>
      <c r="F37" s="183">
        <v>0</v>
      </c>
      <c r="G37" s="183">
        <v>65.208243490000001</v>
      </c>
      <c r="H37" s="183">
        <v>0</v>
      </c>
      <c r="I37" s="183">
        <v>0</v>
      </c>
      <c r="J37" s="183">
        <v>0.23690233000000002</v>
      </c>
      <c r="K37" s="182">
        <v>65.445145819999993</v>
      </c>
      <c r="L37" s="66">
        <v>7.1016672497686427E-4</v>
      </c>
      <c r="M37" s="65">
        <v>-4.3101493691977355E-2</v>
      </c>
      <c r="O37" s="165"/>
    </row>
    <row r="38" spans="2:15" x14ac:dyDescent="0.3">
      <c r="B38" s="184" t="s">
        <v>194</v>
      </c>
      <c r="C38" s="183">
        <v>0</v>
      </c>
      <c r="D38" s="183">
        <v>0</v>
      </c>
      <c r="E38" s="183">
        <v>4.7647355599999992</v>
      </c>
      <c r="F38" s="183">
        <v>0.82957543999999994</v>
      </c>
      <c r="G38" s="183">
        <v>74.830485410000009</v>
      </c>
      <c r="H38" s="183">
        <v>0.19111199999999998</v>
      </c>
      <c r="I38" s="183">
        <v>0</v>
      </c>
      <c r="J38" s="183">
        <v>31.319144649999998</v>
      </c>
      <c r="K38" s="182">
        <v>111.93505306</v>
      </c>
      <c r="L38" s="66">
        <v>1.2146439441111131E-3</v>
      </c>
      <c r="M38" s="65">
        <v>-0.1848155488384019</v>
      </c>
      <c r="O38" s="165"/>
    </row>
    <row r="39" spans="2:15" x14ac:dyDescent="0.3">
      <c r="B39" s="185" t="s">
        <v>193</v>
      </c>
      <c r="C39" s="183">
        <v>0</v>
      </c>
      <c r="D39" s="183">
        <v>43.726760230000004</v>
      </c>
      <c r="E39" s="183">
        <v>148.76513645999998</v>
      </c>
      <c r="F39" s="183">
        <v>0.60789899999999997</v>
      </c>
      <c r="G39" s="183">
        <v>0</v>
      </c>
      <c r="H39" s="183">
        <v>0</v>
      </c>
      <c r="I39" s="183">
        <v>0.25245000000000001</v>
      </c>
      <c r="J39" s="183">
        <v>3.1415159999999998E-2</v>
      </c>
      <c r="K39" s="182">
        <v>193.38366084999998</v>
      </c>
      <c r="L39" s="66">
        <v>2.0984694795792135E-3</v>
      </c>
      <c r="M39" s="65">
        <v>0.82013937632725975</v>
      </c>
      <c r="O39" s="165"/>
    </row>
    <row r="40" spans="2:15" x14ac:dyDescent="0.3">
      <c r="B40" s="184" t="s">
        <v>192</v>
      </c>
      <c r="C40" s="183">
        <v>0</v>
      </c>
      <c r="D40" s="183">
        <v>9.7283999999999999E-4</v>
      </c>
      <c r="E40" s="183">
        <v>264.36125104000001</v>
      </c>
      <c r="F40" s="183">
        <v>0</v>
      </c>
      <c r="G40" s="183">
        <v>0</v>
      </c>
      <c r="H40" s="183">
        <v>2.6332447299999999</v>
      </c>
      <c r="I40" s="183">
        <v>2.6485999999999999E-2</v>
      </c>
      <c r="J40" s="183">
        <v>459.12504543999989</v>
      </c>
      <c r="K40" s="182">
        <v>726.14700004999975</v>
      </c>
      <c r="L40" s="66">
        <v>7.8796590704469024E-3</v>
      </c>
      <c r="M40" s="65">
        <v>0.71655570076885033</v>
      </c>
      <c r="O40" s="165"/>
    </row>
    <row r="41" spans="2:15" x14ac:dyDescent="0.3">
      <c r="B41" s="184" t="s">
        <v>191</v>
      </c>
      <c r="C41" s="183">
        <v>0</v>
      </c>
      <c r="D41" s="183">
        <v>2.6995000000000002E-2</v>
      </c>
      <c r="E41" s="183">
        <v>0</v>
      </c>
      <c r="F41" s="183">
        <v>0</v>
      </c>
      <c r="G41" s="183">
        <v>1.32E-3</v>
      </c>
      <c r="H41" s="183">
        <v>0</v>
      </c>
      <c r="I41" s="183">
        <v>0</v>
      </c>
      <c r="J41" s="183">
        <v>631.39760602000024</v>
      </c>
      <c r="K41" s="182">
        <v>631.42592102000026</v>
      </c>
      <c r="L41" s="66">
        <v>6.8518095998991203E-3</v>
      </c>
      <c r="M41" s="65">
        <v>6.407368711632988E-2</v>
      </c>
      <c r="O41" s="165"/>
    </row>
    <row r="42" spans="2:15" ht="24" x14ac:dyDescent="0.3">
      <c r="B42" s="181" t="s">
        <v>190</v>
      </c>
      <c r="C42" s="180">
        <v>23095.192287820017</v>
      </c>
      <c r="D42" s="180">
        <v>33659.312099869989</v>
      </c>
      <c r="E42" s="180">
        <v>6735.7239610599991</v>
      </c>
      <c r="F42" s="180">
        <v>6570.0436329299946</v>
      </c>
      <c r="G42" s="180">
        <v>5902.7831338099932</v>
      </c>
      <c r="H42" s="180">
        <v>2823.9060571699956</v>
      </c>
      <c r="I42" s="180">
        <v>1973.8448573199953</v>
      </c>
      <c r="J42" s="180">
        <v>11393.815579660155</v>
      </c>
      <c r="K42" s="180">
        <v>92154.621609639711</v>
      </c>
      <c r="L42" s="179">
        <v>1</v>
      </c>
      <c r="M42" s="178">
        <v>0.29558106538970352</v>
      </c>
      <c r="O42" s="165"/>
    </row>
    <row r="43" spans="2:15" x14ac:dyDescent="0.3">
      <c r="B43" s="177" t="s">
        <v>189</v>
      </c>
      <c r="C43" s="176">
        <v>0.224134087913097</v>
      </c>
      <c r="D43" s="176">
        <v>0.32258213569691641</v>
      </c>
      <c r="E43" s="176">
        <v>9.165712827912631E-2</v>
      </c>
      <c r="F43" s="176">
        <v>8.5041539470436009E-2</v>
      </c>
      <c r="G43" s="176">
        <v>7.0126097562950962E-2</v>
      </c>
      <c r="H43" s="176">
        <v>3.8693257319170449E-2</v>
      </c>
      <c r="I43" s="176">
        <v>2.6587752891337593E-2</v>
      </c>
      <c r="J43" s="176">
        <v>0.1411780008669638</v>
      </c>
      <c r="K43" s="175">
        <v>1</v>
      </c>
      <c r="L43" s="174"/>
      <c r="M43" s="173"/>
    </row>
    <row r="44" spans="2:15" x14ac:dyDescent="0.3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72"/>
    </row>
    <row r="45" spans="2:15" x14ac:dyDescent="0.3">
      <c r="B45" s="171" t="s">
        <v>188</v>
      </c>
      <c r="C45" s="170">
        <v>0.46577436346865508</v>
      </c>
      <c r="D45" s="170">
        <v>0.40831167292281578</v>
      </c>
      <c r="E45" s="170">
        <v>0.14380431462303567</v>
      </c>
      <c r="F45" s="170">
        <v>9.3784576756272831E-3</v>
      </c>
      <c r="G45" s="170">
        <v>0.21876338610670953</v>
      </c>
      <c r="H45" s="170">
        <v>5.8253934539052921E-2</v>
      </c>
      <c r="I45" s="170">
        <v>7.8450781678846671E-2</v>
      </c>
      <c r="J45" s="169">
        <v>0.17059855008905744</v>
      </c>
      <c r="K45" s="168">
        <v>0.29558106538970352</v>
      </c>
      <c r="L45" s="167"/>
      <c r="M45" s="166"/>
    </row>
    <row r="46" spans="2:15" ht="12.75" customHeight="1" x14ac:dyDescent="0.3">
      <c r="B46" s="842" t="s">
        <v>108</v>
      </c>
      <c r="C46" s="842"/>
      <c r="D46" s="842"/>
      <c r="E46" s="842"/>
      <c r="F46" s="842"/>
      <c r="G46" s="842"/>
      <c r="H46" s="842"/>
      <c r="I46" s="842"/>
      <c r="J46" s="842"/>
      <c r="K46" s="842"/>
      <c r="L46" s="842"/>
      <c r="M46" s="842"/>
    </row>
    <row r="47" spans="2:15" ht="20.25" customHeight="1" x14ac:dyDescent="0.3">
      <c r="B47" s="846" t="s">
        <v>187</v>
      </c>
      <c r="C47" s="846"/>
      <c r="D47" s="846"/>
      <c r="E47" s="846"/>
      <c r="F47" s="846"/>
      <c r="G47" s="846"/>
      <c r="H47" s="846"/>
      <c r="I47" s="846"/>
      <c r="J47" s="846"/>
      <c r="K47" s="846"/>
      <c r="L47" s="846"/>
      <c r="M47" s="846"/>
    </row>
    <row r="48" spans="2:15" x14ac:dyDescent="0.3">
      <c r="B48" s="847" t="s">
        <v>186</v>
      </c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847"/>
    </row>
    <row r="49" spans="2:11" x14ac:dyDescent="0.3">
      <c r="B49" s="164"/>
    </row>
    <row r="50" spans="2:11" x14ac:dyDescent="0.3">
      <c r="B50" s="164"/>
      <c r="C50" s="165"/>
      <c r="D50" s="165"/>
      <c r="E50" s="165"/>
      <c r="F50" s="165"/>
      <c r="G50" s="165"/>
      <c r="H50" s="165"/>
      <c r="I50" s="165"/>
      <c r="J50" s="165"/>
      <c r="K50" s="165"/>
    </row>
    <row r="51" spans="2:11" x14ac:dyDescent="0.3">
      <c r="B51" s="164"/>
    </row>
    <row r="52" spans="2:11" x14ac:dyDescent="0.3">
      <c r="B52" s="164"/>
    </row>
    <row r="53" spans="2:11" x14ac:dyDescent="0.3">
      <c r="B53" s="164"/>
    </row>
    <row r="54" spans="2:11" x14ac:dyDescent="0.3">
      <c r="B54" s="164"/>
    </row>
    <row r="55" spans="2:11" x14ac:dyDescent="0.3">
      <c r="B55" s="164"/>
    </row>
    <row r="56" spans="2:11" x14ac:dyDescent="0.3">
      <c r="B56" s="164"/>
    </row>
    <row r="57" spans="2:11" x14ac:dyDescent="0.3">
      <c r="B57" s="164"/>
    </row>
    <row r="58" spans="2:11" x14ac:dyDescent="0.3">
      <c r="B58" s="164"/>
    </row>
    <row r="59" spans="2:11" x14ac:dyDescent="0.3">
      <c r="B59" s="164"/>
    </row>
    <row r="60" spans="2:11" x14ac:dyDescent="0.3">
      <c r="B60" s="164"/>
    </row>
    <row r="61" spans="2:11" x14ac:dyDescent="0.3">
      <c r="B61" s="164"/>
    </row>
    <row r="62" spans="2:11" x14ac:dyDescent="0.3">
      <c r="B62" s="164"/>
    </row>
    <row r="63" spans="2:11" x14ac:dyDescent="0.3">
      <c r="B63" s="164"/>
    </row>
    <row r="64" spans="2:11" x14ac:dyDescent="0.3">
      <c r="B64" s="164"/>
    </row>
    <row r="65" spans="2:2" x14ac:dyDescent="0.3">
      <c r="B65" s="164"/>
    </row>
    <row r="66" spans="2:2" x14ac:dyDescent="0.3">
      <c r="B66" s="164"/>
    </row>
    <row r="67" spans="2:2" x14ac:dyDescent="0.3">
      <c r="B67" s="164"/>
    </row>
    <row r="68" spans="2:2" x14ac:dyDescent="0.3">
      <c r="B68" s="164"/>
    </row>
    <row r="69" spans="2:2" x14ac:dyDescent="0.3">
      <c r="B69" s="164"/>
    </row>
    <row r="70" spans="2:2" x14ac:dyDescent="0.3">
      <c r="B70" s="164"/>
    </row>
    <row r="71" spans="2:2" x14ac:dyDescent="0.3">
      <c r="B71" s="164"/>
    </row>
    <row r="72" spans="2:2" x14ac:dyDescent="0.3">
      <c r="B72" s="164"/>
    </row>
    <row r="73" spans="2:2" x14ac:dyDescent="0.3">
      <c r="B73" s="164"/>
    </row>
    <row r="74" spans="2:2" x14ac:dyDescent="0.3">
      <c r="B74" s="164"/>
    </row>
    <row r="75" spans="2:2" x14ac:dyDescent="0.3">
      <c r="B75" s="164"/>
    </row>
    <row r="76" spans="2:2" x14ac:dyDescent="0.3">
      <c r="B76" s="164"/>
    </row>
    <row r="77" spans="2:2" x14ac:dyDescent="0.3">
      <c r="B77" s="164"/>
    </row>
  </sheetData>
  <mergeCells count="5">
    <mergeCell ref="B5:L5"/>
    <mergeCell ref="B25:M25"/>
    <mergeCell ref="B47:M47"/>
    <mergeCell ref="B48:M48"/>
    <mergeCell ref="B46:M46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zoomScaleNormal="100" workbookViewId="0"/>
  </sheetViews>
  <sheetFormatPr baseColWidth="10" defaultColWidth="11.44140625" defaultRowHeight="10.199999999999999" x14ac:dyDescent="0.2"/>
  <cols>
    <col min="1" max="1" width="3.77734375" style="209" customWidth="1"/>
    <col min="2" max="2" width="15.6640625" style="209" customWidth="1"/>
    <col min="3" max="3" width="26.44140625" style="209" customWidth="1"/>
    <col min="4" max="10" width="18.33203125" style="209" customWidth="1"/>
    <col min="11" max="16384" width="11.44140625" style="209"/>
  </cols>
  <sheetData>
    <row r="2" spans="2:10" ht="14.4" x14ac:dyDescent="0.3">
      <c r="B2" s="230" t="s">
        <v>309</v>
      </c>
    </row>
    <row r="3" spans="2:10" ht="13.8" x14ac:dyDescent="0.2">
      <c r="B3" s="229" t="s">
        <v>63</v>
      </c>
    </row>
    <row r="5" spans="2:10" ht="12" customHeight="1" x14ac:dyDescent="0.2">
      <c r="B5" s="856" t="s">
        <v>211</v>
      </c>
      <c r="C5" s="858" t="s">
        <v>308</v>
      </c>
      <c r="D5" s="848">
        <v>2017</v>
      </c>
      <c r="E5" s="848">
        <v>2018</v>
      </c>
      <c r="F5" s="848">
        <v>2019</v>
      </c>
      <c r="G5" s="848">
        <v>2020</v>
      </c>
      <c r="H5" s="856">
        <v>2021</v>
      </c>
      <c r="I5" s="848" t="s">
        <v>14</v>
      </c>
      <c r="J5" s="857" t="s">
        <v>15</v>
      </c>
    </row>
    <row r="6" spans="2:10" ht="12" customHeight="1" x14ac:dyDescent="0.2">
      <c r="B6" s="856"/>
      <c r="C6" s="859"/>
      <c r="D6" s="849">
        <v>2016</v>
      </c>
      <c r="E6" s="849">
        <v>2017</v>
      </c>
      <c r="F6" s="849">
        <v>2017</v>
      </c>
      <c r="G6" s="849">
        <v>2017</v>
      </c>
      <c r="H6" s="856">
        <v>2017</v>
      </c>
      <c r="I6" s="849"/>
      <c r="J6" s="857"/>
    </row>
    <row r="7" spans="2:10" ht="12" customHeight="1" x14ac:dyDescent="0.2">
      <c r="B7" s="850" t="s">
        <v>205</v>
      </c>
      <c r="C7" s="228" t="s">
        <v>307</v>
      </c>
      <c r="D7" s="219">
        <v>109025.83574000004</v>
      </c>
      <c r="E7" s="219">
        <v>108705.35644000002</v>
      </c>
      <c r="F7" s="219">
        <v>127384.17134000002</v>
      </c>
      <c r="G7" s="219">
        <v>149906.96472000011</v>
      </c>
      <c r="H7" s="218">
        <v>244721.5698800002</v>
      </c>
      <c r="I7" s="217">
        <v>3.7264130656761299E-3</v>
      </c>
      <c r="J7" s="216">
        <v>0.63248966008415364</v>
      </c>
    </row>
    <row r="8" spans="2:10" ht="12" customHeight="1" x14ac:dyDescent="0.2">
      <c r="B8" s="851"/>
      <c r="C8" s="17" t="s">
        <v>306</v>
      </c>
      <c r="D8" s="219">
        <v>194129.00746000008</v>
      </c>
      <c r="E8" s="219">
        <v>166836.22427000001</v>
      </c>
      <c r="F8" s="219">
        <v>142878.22807000001</v>
      </c>
      <c r="G8" s="219">
        <v>187755.68413000001</v>
      </c>
      <c r="H8" s="218">
        <v>172719.48389000003</v>
      </c>
      <c r="I8" s="217">
        <v>2.6300262039841301E-3</v>
      </c>
      <c r="J8" s="216">
        <v>-8.0083861693311387E-2</v>
      </c>
    </row>
    <row r="9" spans="2:10" ht="12" customHeight="1" x14ac:dyDescent="0.2">
      <c r="B9" s="851"/>
      <c r="C9" s="17" t="s">
        <v>305</v>
      </c>
      <c r="D9" s="219">
        <v>117212.14462000005</v>
      </c>
      <c r="E9" s="219">
        <v>91479.964290000018</v>
      </c>
      <c r="F9" s="219">
        <v>69590.721900000062</v>
      </c>
      <c r="G9" s="219">
        <v>117990.92570999995</v>
      </c>
      <c r="H9" s="218">
        <v>75635.807869999975</v>
      </c>
      <c r="I9" s="217">
        <v>1.1517181048566472E-3</v>
      </c>
      <c r="J9" s="216">
        <v>-0.35896928162171626</v>
      </c>
    </row>
    <row r="10" spans="2:10" ht="12" customHeight="1" x14ac:dyDescent="0.2">
      <c r="B10" s="851"/>
      <c r="C10" s="17" t="s">
        <v>304</v>
      </c>
      <c r="D10" s="219">
        <v>0</v>
      </c>
      <c r="E10" s="219">
        <v>0</v>
      </c>
      <c r="F10" s="219">
        <v>3.931</v>
      </c>
      <c r="G10" s="219">
        <v>5.0410000000000004</v>
      </c>
      <c r="H10" s="218">
        <v>0</v>
      </c>
      <c r="I10" s="217">
        <v>0</v>
      </c>
      <c r="J10" s="216">
        <v>-1</v>
      </c>
    </row>
    <row r="11" spans="2:10" ht="12" customHeight="1" x14ac:dyDescent="0.2">
      <c r="B11" s="851"/>
      <c r="C11" s="224" t="s">
        <v>303</v>
      </c>
      <c r="D11" s="219">
        <v>203.08</v>
      </c>
      <c r="E11" s="219">
        <v>562.94048999999995</v>
      </c>
      <c r="F11" s="219">
        <v>1889.76196</v>
      </c>
      <c r="G11" s="219">
        <v>143.94499999999999</v>
      </c>
      <c r="H11" s="218">
        <v>26.73874</v>
      </c>
      <c r="I11" s="217">
        <v>4.0715491545994692E-7</v>
      </c>
      <c r="J11" s="216">
        <v>-0.81424335683768101</v>
      </c>
    </row>
    <row r="12" spans="2:10" ht="12" customHeight="1" x14ac:dyDescent="0.2">
      <c r="B12" s="823" t="s">
        <v>302</v>
      </c>
      <c r="C12" s="824"/>
      <c r="D12" s="223">
        <v>420570.06782000017</v>
      </c>
      <c r="E12" s="223">
        <v>367584.48549000005</v>
      </c>
      <c r="F12" s="223">
        <v>341746.81427000003</v>
      </c>
      <c r="G12" s="223">
        <v>455802.56056000013</v>
      </c>
      <c r="H12" s="223">
        <v>493103.60038000019</v>
      </c>
      <c r="I12" s="222">
        <v>7.5085645294323674E-3</v>
      </c>
      <c r="J12" s="221">
        <v>8.1835959355234689E-2</v>
      </c>
    </row>
    <row r="13" spans="2:10" ht="12" customHeight="1" x14ac:dyDescent="0.2">
      <c r="B13" s="850" t="s">
        <v>301</v>
      </c>
      <c r="C13" s="17" t="s">
        <v>300</v>
      </c>
      <c r="D13" s="219">
        <v>3523822.14</v>
      </c>
      <c r="E13" s="219">
        <v>5198171.7520000003</v>
      </c>
      <c r="F13" s="219">
        <v>5408070.7860000003</v>
      </c>
      <c r="G13" s="219">
        <v>3809524.05</v>
      </c>
      <c r="H13" s="218">
        <v>5025536.1629999997</v>
      </c>
      <c r="I13" s="217">
        <v>7.6524613784612547E-2</v>
      </c>
      <c r="J13" s="216">
        <v>0.31920315951280065</v>
      </c>
    </row>
    <row r="14" spans="2:10" ht="12" customHeight="1" x14ac:dyDescent="0.2">
      <c r="B14" s="851"/>
      <c r="C14" s="17" t="s">
        <v>299</v>
      </c>
      <c r="D14" s="219">
        <v>4066380</v>
      </c>
      <c r="E14" s="219">
        <v>5987363.4440000001</v>
      </c>
      <c r="F14" s="219">
        <v>4923828.3875000002</v>
      </c>
      <c r="G14" s="219">
        <v>4184355</v>
      </c>
      <c r="H14" s="218">
        <v>4374382.8</v>
      </c>
      <c r="I14" s="217">
        <v>6.660940115814902E-2</v>
      </c>
      <c r="J14" s="216">
        <v>4.5413880992410949E-2</v>
      </c>
    </row>
    <row r="15" spans="2:10" ht="12" customHeight="1" x14ac:dyDescent="0.2">
      <c r="B15" s="851"/>
      <c r="C15" s="17" t="s">
        <v>298</v>
      </c>
      <c r="D15" s="219">
        <v>431542.82618999993</v>
      </c>
      <c r="E15" s="219">
        <v>389649.01261000027</v>
      </c>
      <c r="F15" s="219">
        <v>339469.95909000002</v>
      </c>
      <c r="G15" s="219">
        <v>345297.36385000008</v>
      </c>
      <c r="H15" s="218">
        <v>302477.96222000004</v>
      </c>
      <c r="I15" s="217">
        <v>4.6058785543440393E-3</v>
      </c>
      <c r="J15" s="216">
        <v>-0.12400732271040771</v>
      </c>
    </row>
    <row r="16" spans="2:10" ht="12" customHeight="1" x14ac:dyDescent="0.2">
      <c r="B16" s="851"/>
      <c r="C16" s="17" t="s">
        <v>297</v>
      </c>
      <c r="D16" s="219">
        <v>49639.616909999946</v>
      </c>
      <c r="E16" s="219">
        <v>83087.39490999993</v>
      </c>
      <c r="F16" s="219">
        <v>87638.798940000008</v>
      </c>
      <c r="G16" s="219">
        <v>130777.73835</v>
      </c>
      <c r="H16" s="218">
        <v>82275.10970000003</v>
      </c>
      <c r="I16" s="217">
        <v>1.2528157771967328E-3</v>
      </c>
      <c r="J16" s="216">
        <v>-0.37087832579114155</v>
      </c>
    </row>
    <row r="17" spans="2:10" ht="12" customHeight="1" x14ac:dyDescent="0.2">
      <c r="B17" s="852"/>
      <c r="C17" s="224" t="s">
        <v>296</v>
      </c>
      <c r="D17" s="219">
        <v>2163.6766599999974</v>
      </c>
      <c r="E17" s="219">
        <v>1646.40834</v>
      </c>
      <c r="F17" s="219">
        <v>703.46730000000002</v>
      </c>
      <c r="G17" s="219">
        <v>371.33140999999995</v>
      </c>
      <c r="H17" s="218">
        <v>181.86449999999999</v>
      </c>
      <c r="I17" s="217">
        <v>2.7692787738938149E-6</v>
      </c>
      <c r="J17" s="216">
        <v>-0.51023669126185678</v>
      </c>
    </row>
    <row r="18" spans="2:10" ht="12" customHeight="1" x14ac:dyDescent="0.2">
      <c r="B18" s="823" t="s">
        <v>295</v>
      </c>
      <c r="C18" s="824"/>
      <c r="D18" s="223">
        <v>8073548.2597600017</v>
      </c>
      <c r="E18" s="223">
        <v>11659918.01186</v>
      </c>
      <c r="F18" s="223">
        <v>10759711.39883</v>
      </c>
      <c r="G18" s="223">
        <v>8470325.4836100005</v>
      </c>
      <c r="H18" s="223">
        <v>9784853.8994199988</v>
      </c>
      <c r="I18" s="222">
        <v>0.14899547855307621</v>
      </c>
      <c r="J18" s="221">
        <v>0.15519219637469628</v>
      </c>
    </row>
    <row r="19" spans="2:10" ht="12" customHeight="1" x14ac:dyDescent="0.2">
      <c r="B19" s="850" t="s">
        <v>294</v>
      </c>
      <c r="C19" s="17" t="s">
        <v>293</v>
      </c>
      <c r="D19" s="219">
        <v>2101634.6507999999</v>
      </c>
      <c r="E19" s="219">
        <v>3627629.034</v>
      </c>
      <c r="F19" s="219">
        <v>3566006.1147399996</v>
      </c>
      <c r="G19" s="219">
        <v>3828727.1584999999</v>
      </c>
      <c r="H19" s="218">
        <v>3696033.3942999998</v>
      </c>
      <c r="I19" s="217">
        <v>5.6280070197524526E-2</v>
      </c>
      <c r="J19" s="216">
        <v>-3.4657409292122576E-2</v>
      </c>
    </row>
    <row r="20" spans="2:10" ht="12" customHeight="1" x14ac:dyDescent="0.2">
      <c r="B20" s="851"/>
      <c r="C20" s="17" t="s">
        <v>292</v>
      </c>
      <c r="D20" s="219">
        <v>2766474.0741500002</v>
      </c>
      <c r="E20" s="219">
        <v>2418222.2977799973</v>
      </c>
      <c r="F20" s="219">
        <v>2583204.8725599968</v>
      </c>
      <c r="G20" s="219">
        <v>2588575.0043799989</v>
      </c>
      <c r="H20" s="218">
        <v>2137750.0104600005</v>
      </c>
      <c r="I20" s="217">
        <v>3.2551848919707589E-2</v>
      </c>
      <c r="J20" s="216">
        <v>-0.17415952528212619</v>
      </c>
    </row>
    <row r="21" spans="2:10" ht="12" customHeight="1" x14ac:dyDescent="0.2">
      <c r="B21" s="851"/>
      <c r="C21" s="17" t="s">
        <v>291</v>
      </c>
      <c r="D21" s="219">
        <v>1932590.1538600002</v>
      </c>
      <c r="E21" s="219">
        <v>1500321.41494</v>
      </c>
      <c r="F21" s="219">
        <v>1073565.1740000001</v>
      </c>
      <c r="G21" s="219">
        <v>1202888.6898000001</v>
      </c>
      <c r="H21" s="218">
        <v>1359170.9129299999</v>
      </c>
      <c r="I21" s="217">
        <v>2.0696304992293316E-2</v>
      </c>
      <c r="J21" s="216">
        <v>0.12992243127332448</v>
      </c>
    </row>
    <row r="22" spans="2:10" ht="12" customHeight="1" x14ac:dyDescent="0.2">
      <c r="B22" s="851"/>
      <c r="C22" s="17" t="s">
        <v>203</v>
      </c>
      <c r="D22" s="219">
        <v>1407694.7685599998</v>
      </c>
      <c r="E22" s="219">
        <v>1366768.6304499998</v>
      </c>
      <c r="F22" s="219">
        <v>1500340.3855999997</v>
      </c>
      <c r="G22" s="219">
        <v>1355490.9549800002</v>
      </c>
      <c r="H22" s="218">
        <v>1292668.3230599998</v>
      </c>
      <c r="I22" s="217">
        <v>1.9683659805706834E-2</v>
      </c>
      <c r="J22" s="216">
        <v>-4.6346773240495187E-2</v>
      </c>
    </row>
    <row r="23" spans="2:10" ht="12" customHeight="1" x14ac:dyDescent="0.2">
      <c r="B23" s="851"/>
      <c r="C23" s="17" t="s">
        <v>290</v>
      </c>
      <c r="D23" s="219">
        <v>729039.30079999997</v>
      </c>
      <c r="E23" s="219">
        <v>716585.07900000003</v>
      </c>
      <c r="F23" s="219">
        <v>987369.5</v>
      </c>
      <c r="G23" s="219">
        <v>743047.94299999997</v>
      </c>
      <c r="H23" s="218">
        <v>978123.3</v>
      </c>
      <c r="I23" s="217">
        <v>1.4894034255948646E-2</v>
      </c>
      <c r="J23" s="216">
        <v>0.31636633842346851</v>
      </c>
    </row>
    <row r="24" spans="2:10" ht="12" customHeight="1" x14ac:dyDescent="0.2">
      <c r="B24" s="851"/>
      <c r="C24" s="17" t="s">
        <v>289</v>
      </c>
      <c r="D24" s="219">
        <v>1177.7354399999999</v>
      </c>
      <c r="E24" s="219">
        <v>460.54734000000002</v>
      </c>
      <c r="F24" s="219">
        <v>1707.32026</v>
      </c>
      <c r="G24" s="219">
        <v>148955.21802000003</v>
      </c>
      <c r="H24" s="218">
        <v>462891.35882999998</v>
      </c>
      <c r="I24" s="217">
        <v>7.0485180704688618E-3</v>
      </c>
      <c r="J24" s="216">
        <v>2.1075874009854974</v>
      </c>
    </row>
    <row r="25" spans="2:10" ht="12" customHeight="1" x14ac:dyDescent="0.2">
      <c r="B25" s="851"/>
      <c r="C25" s="17" t="s">
        <v>288</v>
      </c>
      <c r="D25" s="219">
        <v>53242.951910000011</v>
      </c>
      <c r="E25" s="219">
        <v>63479.324930000024</v>
      </c>
      <c r="F25" s="219">
        <v>87298.996440000003</v>
      </c>
      <c r="G25" s="219">
        <v>80647.402220000004</v>
      </c>
      <c r="H25" s="218">
        <v>91161.838850000015</v>
      </c>
      <c r="I25" s="217">
        <v>1.3881353717544304E-3</v>
      </c>
      <c r="J25" s="216">
        <v>0.13037539140216103</v>
      </c>
    </row>
    <row r="26" spans="2:10" ht="12" customHeight="1" x14ac:dyDescent="0.2">
      <c r="B26" s="851"/>
      <c r="C26" s="17" t="s">
        <v>287</v>
      </c>
      <c r="D26" s="219">
        <v>44930.182249999983</v>
      </c>
      <c r="E26" s="219">
        <v>41423.86531999999</v>
      </c>
      <c r="F26" s="219">
        <v>39454.681050000007</v>
      </c>
      <c r="G26" s="219">
        <v>31991.687150000005</v>
      </c>
      <c r="H26" s="218">
        <v>37830.300380000015</v>
      </c>
      <c r="I26" s="217">
        <v>5.7604781500711333E-4</v>
      </c>
      <c r="J26" s="216">
        <v>0.18250407371841315</v>
      </c>
    </row>
    <row r="27" spans="2:10" ht="12" customHeight="1" x14ac:dyDescent="0.2">
      <c r="B27" s="851"/>
      <c r="C27" s="17" t="s">
        <v>286</v>
      </c>
      <c r="D27" s="219">
        <v>9263.4477200000001</v>
      </c>
      <c r="E27" s="219">
        <v>9334.5835500000012</v>
      </c>
      <c r="F27" s="219">
        <v>2019.7989</v>
      </c>
      <c r="G27" s="219">
        <v>1.7353499999999999</v>
      </c>
      <c r="H27" s="218">
        <v>808.74639999999999</v>
      </c>
      <c r="I27" s="217">
        <v>1.2314906092079747E-5</v>
      </c>
      <c r="J27" s="216">
        <v>465.04223931771691</v>
      </c>
    </row>
    <row r="28" spans="2:10" ht="12" customHeight="1" x14ac:dyDescent="0.2">
      <c r="B28" s="851"/>
      <c r="C28" s="17" t="s">
        <v>285</v>
      </c>
      <c r="D28" s="219">
        <v>0</v>
      </c>
      <c r="E28" s="219">
        <v>0</v>
      </c>
      <c r="F28" s="219">
        <v>0</v>
      </c>
      <c r="G28" s="219">
        <v>0</v>
      </c>
      <c r="H28" s="218">
        <v>25</v>
      </c>
      <c r="I28" s="217">
        <v>3.8067885347247748E-7</v>
      </c>
      <c r="J28" s="216" t="s">
        <v>56</v>
      </c>
    </row>
    <row r="29" spans="2:10" ht="12" customHeight="1" x14ac:dyDescent="0.2">
      <c r="B29" s="851"/>
      <c r="C29" s="17" t="s">
        <v>284</v>
      </c>
      <c r="D29" s="219">
        <v>0</v>
      </c>
      <c r="E29" s="219">
        <v>0</v>
      </c>
      <c r="F29" s="219">
        <v>0</v>
      </c>
      <c r="G29" s="219">
        <v>0</v>
      </c>
      <c r="H29" s="218">
        <v>9.9674999999999994</v>
      </c>
      <c r="I29" s="217">
        <v>1.5177665887947677E-7</v>
      </c>
      <c r="J29" s="216" t="s">
        <v>56</v>
      </c>
    </row>
    <row r="30" spans="2:10" ht="12" customHeight="1" x14ac:dyDescent="0.2">
      <c r="B30" s="851"/>
      <c r="C30" s="224" t="s">
        <v>283</v>
      </c>
      <c r="D30" s="219">
        <v>34.082000000000001</v>
      </c>
      <c r="E30" s="219">
        <v>122.117</v>
      </c>
      <c r="F30" s="219">
        <v>8.8000000000000007</v>
      </c>
      <c r="G30" s="219">
        <v>0</v>
      </c>
      <c r="H30" s="218">
        <v>92.013000000000005</v>
      </c>
      <c r="I30" s="217">
        <v>1.4010961337825228E-6</v>
      </c>
      <c r="J30" s="216" t="s">
        <v>56</v>
      </c>
    </row>
    <row r="31" spans="2:10" ht="12" customHeight="1" x14ac:dyDescent="0.2">
      <c r="B31" s="823" t="s">
        <v>282</v>
      </c>
      <c r="C31" s="824"/>
      <c r="D31" s="223">
        <v>9046081.3474900033</v>
      </c>
      <c r="E31" s="223">
        <v>9744346.8943099976</v>
      </c>
      <c r="F31" s="223">
        <v>9840975.6435499992</v>
      </c>
      <c r="G31" s="223">
        <v>9980325.7933999971</v>
      </c>
      <c r="H31" s="223">
        <v>10056565.165710002</v>
      </c>
      <c r="I31" s="222">
        <v>0.15313286788614955</v>
      </c>
      <c r="J31" s="221">
        <v>7.6389662911027223E-3</v>
      </c>
    </row>
    <row r="32" spans="2:10" ht="12" customHeight="1" x14ac:dyDescent="0.2">
      <c r="B32" s="850" t="s">
        <v>281</v>
      </c>
      <c r="C32" s="17" t="s">
        <v>280</v>
      </c>
      <c r="D32" s="219">
        <v>6796300.2072199984</v>
      </c>
      <c r="E32" s="219">
        <v>7053936.3690200001</v>
      </c>
      <c r="F32" s="219">
        <v>6777154.8619899983</v>
      </c>
      <c r="G32" s="219">
        <v>7696932.8589300001</v>
      </c>
      <c r="H32" s="218">
        <v>7757723.8624399994</v>
      </c>
      <c r="I32" s="217">
        <v>0.11812805702038955</v>
      </c>
      <c r="J32" s="216">
        <v>7.8980815636802149E-3</v>
      </c>
    </row>
    <row r="33" spans="2:10" ht="12" customHeight="1" x14ac:dyDescent="0.2">
      <c r="B33" s="851"/>
      <c r="C33" s="17" t="s">
        <v>279</v>
      </c>
      <c r="D33" s="219">
        <v>7098888.6361999996</v>
      </c>
      <c r="E33" s="219">
        <v>6157355.3393900003</v>
      </c>
      <c r="F33" s="219">
        <v>460757.19510000001</v>
      </c>
      <c r="G33" s="219">
        <v>5932953.1727499999</v>
      </c>
      <c r="H33" s="218">
        <v>6646323.3289599996</v>
      </c>
      <c r="I33" s="217">
        <v>0.10120458978703489</v>
      </c>
      <c r="J33" s="216">
        <v>0.12023862913439176</v>
      </c>
    </row>
    <row r="34" spans="2:10" ht="12" customHeight="1" x14ac:dyDescent="0.2">
      <c r="B34" s="852"/>
      <c r="C34" s="224" t="s">
        <v>278</v>
      </c>
      <c r="D34" s="219">
        <v>104622.5</v>
      </c>
      <c r="E34" s="219">
        <v>113233.717</v>
      </c>
      <c r="F34" s="219">
        <v>50904.167000000001</v>
      </c>
      <c r="G34" s="219">
        <v>22136.521000000001</v>
      </c>
      <c r="H34" s="218">
        <v>21787.452799999999</v>
      </c>
      <c r="I34" s="217">
        <v>3.3176090207958877E-4</v>
      </c>
      <c r="J34" s="216">
        <v>-1.5768882562892439E-2</v>
      </c>
    </row>
    <row r="35" spans="2:10" ht="12" customHeight="1" x14ac:dyDescent="0.2">
      <c r="B35" s="823" t="s">
        <v>277</v>
      </c>
      <c r="C35" s="824"/>
      <c r="D35" s="223">
        <v>13999811.343419999</v>
      </c>
      <c r="E35" s="223">
        <v>13324525.425410001</v>
      </c>
      <c r="F35" s="223">
        <v>7288816.2240899988</v>
      </c>
      <c r="G35" s="223">
        <v>13652022.552679999</v>
      </c>
      <c r="H35" s="223">
        <v>14425834.644199999</v>
      </c>
      <c r="I35" s="222">
        <v>0.21966440770950402</v>
      </c>
      <c r="J35" s="221">
        <v>5.6681131937340368E-2</v>
      </c>
    </row>
    <row r="36" spans="2:10" ht="12" customHeight="1" x14ac:dyDescent="0.2">
      <c r="B36" s="850" t="s">
        <v>276</v>
      </c>
      <c r="C36" s="17" t="s">
        <v>275</v>
      </c>
      <c r="D36" s="219">
        <v>1592092.4820000001</v>
      </c>
      <c r="E36" s="219">
        <v>1647116.8940000001</v>
      </c>
      <c r="F36" s="219">
        <v>2158529.4559999998</v>
      </c>
      <c r="G36" s="219">
        <v>2716330.7289999998</v>
      </c>
      <c r="H36" s="218">
        <v>2668323.9309999999</v>
      </c>
      <c r="I36" s="217">
        <v>4.0630979789850162E-2</v>
      </c>
      <c r="J36" s="216">
        <v>-1.7673399445609195E-2</v>
      </c>
    </row>
    <row r="37" spans="2:10" ht="12" customHeight="1" x14ac:dyDescent="0.2">
      <c r="B37" s="851"/>
      <c r="C37" s="17" t="s">
        <v>274</v>
      </c>
      <c r="D37" s="219">
        <v>1382955.5060000001</v>
      </c>
      <c r="E37" s="219">
        <v>1316876.04</v>
      </c>
      <c r="F37" s="219">
        <v>1403881.23</v>
      </c>
      <c r="G37" s="219">
        <v>1382223.74</v>
      </c>
      <c r="H37" s="218">
        <v>1216549.46</v>
      </c>
      <c r="I37" s="217">
        <v>1.8524586145014465E-2</v>
      </c>
      <c r="J37" s="216">
        <v>-0.11986068188931553</v>
      </c>
    </row>
    <row r="38" spans="2:10" ht="12" customHeight="1" x14ac:dyDescent="0.2">
      <c r="B38" s="852"/>
      <c r="C38" s="224" t="s">
        <v>201</v>
      </c>
      <c r="D38" s="219">
        <v>838291.24985000025</v>
      </c>
      <c r="E38" s="219">
        <v>377994.94672999991</v>
      </c>
      <c r="F38" s="219">
        <v>389863.83374999993</v>
      </c>
      <c r="G38" s="219">
        <v>393909.19443999999</v>
      </c>
      <c r="H38" s="218">
        <v>381544.75576000009</v>
      </c>
      <c r="I38" s="217">
        <v>5.8098408068461308E-3</v>
      </c>
      <c r="J38" s="216">
        <v>-3.1389058327459862E-2</v>
      </c>
    </row>
    <row r="39" spans="2:10" ht="12" customHeight="1" x14ac:dyDescent="0.2">
      <c r="B39" s="823" t="s">
        <v>273</v>
      </c>
      <c r="C39" s="824"/>
      <c r="D39" s="223">
        <v>3813339.2378500002</v>
      </c>
      <c r="E39" s="223">
        <v>3341987.8807300003</v>
      </c>
      <c r="F39" s="223">
        <v>3952274.5197499995</v>
      </c>
      <c r="G39" s="223">
        <v>4492463.6634399993</v>
      </c>
      <c r="H39" s="223">
        <v>4266418.1467599999</v>
      </c>
      <c r="I39" s="222">
        <v>6.4965406741710752E-2</v>
      </c>
      <c r="J39" s="221">
        <v>-5.0316604343308202E-2</v>
      </c>
    </row>
    <row r="40" spans="2:10" ht="12" customHeight="1" x14ac:dyDescent="0.2">
      <c r="B40" s="850" t="s">
        <v>272</v>
      </c>
      <c r="C40" s="17" t="s">
        <v>271</v>
      </c>
      <c r="D40" s="219">
        <v>3166185.9131900026</v>
      </c>
      <c r="E40" s="219">
        <v>4516561.5031000031</v>
      </c>
      <c r="F40" s="219">
        <v>5401699.2405200284</v>
      </c>
      <c r="G40" s="219">
        <v>5372083.1745699951</v>
      </c>
      <c r="H40" s="218">
        <v>5762578.3206999823</v>
      </c>
      <c r="I40" s="217">
        <v>8.7747668326776954E-2</v>
      </c>
      <c r="J40" s="216">
        <v>7.2689705918643766E-2</v>
      </c>
    </row>
    <row r="41" spans="2:10" ht="12" customHeight="1" x14ac:dyDescent="0.2">
      <c r="B41" s="851"/>
      <c r="C41" s="17" t="s">
        <v>270</v>
      </c>
      <c r="D41" s="219">
        <v>4466479.5197500037</v>
      </c>
      <c r="E41" s="219">
        <v>3744051.6541299815</v>
      </c>
      <c r="F41" s="219">
        <v>2707718.3287500083</v>
      </c>
      <c r="G41" s="219">
        <v>2841072.1373400087</v>
      </c>
      <c r="H41" s="218">
        <v>2959705.4735299982</v>
      </c>
      <c r="I41" s="217">
        <v>4.506789145118463E-2</v>
      </c>
      <c r="J41" s="216">
        <v>4.1756537833306018E-2</v>
      </c>
    </row>
    <row r="42" spans="2:10" ht="12" customHeight="1" x14ac:dyDescent="0.2">
      <c r="B42" s="851"/>
      <c r="C42" s="17" t="s">
        <v>269</v>
      </c>
      <c r="D42" s="219">
        <v>1993547.3423600001</v>
      </c>
      <c r="E42" s="219">
        <v>2281888.1033999994</v>
      </c>
      <c r="F42" s="219">
        <v>2334403.4036099999</v>
      </c>
      <c r="G42" s="219">
        <v>2154492.5472300001</v>
      </c>
      <c r="H42" s="218">
        <v>2286915.5634699999</v>
      </c>
      <c r="I42" s="217">
        <v>3.4823215787604972E-2</v>
      </c>
      <c r="J42" s="216">
        <v>6.1463668746617017E-2</v>
      </c>
    </row>
    <row r="43" spans="2:10" ht="12" customHeight="1" x14ac:dyDescent="0.2">
      <c r="B43" s="851"/>
      <c r="C43" s="17" t="s">
        <v>268</v>
      </c>
      <c r="D43" s="219">
        <v>788151.07971000171</v>
      </c>
      <c r="E43" s="219">
        <v>684093.41234000132</v>
      </c>
      <c r="F43" s="219">
        <v>658036.68191999849</v>
      </c>
      <c r="G43" s="219">
        <v>733340.68851999962</v>
      </c>
      <c r="H43" s="218">
        <v>669021.56913999899</v>
      </c>
      <c r="I43" s="217">
        <v>1.0187294555542905E-2</v>
      </c>
      <c r="J43" s="216">
        <v>-8.7707010379864614E-2</v>
      </c>
    </row>
    <row r="44" spans="2:10" ht="12" customHeight="1" x14ac:dyDescent="0.2">
      <c r="B44" s="851"/>
      <c r="C44" s="224" t="s">
        <v>267</v>
      </c>
      <c r="D44" s="219">
        <v>218719.95651999998</v>
      </c>
      <c r="E44" s="219">
        <v>173407.22763000001</v>
      </c>
      <c r="F44" s="219">
        <v>194045.02353000001</v>
      </c>
      <c r="G44" s="219">
        <v>73890.899019999997</v>
      </c>
      <c r="H44" s="218">
        <v>125818.64895999999</v>
      </c>
      <c r="I44" s="217">
        <v>1.9158599612619568E-3</v>
      </c>
      <c r="J44" s="216">
        <v>0.70276245963585793</v>
      </c>
    </row>
    <row r="45" spans="2:10" ht="12" customHeight="1" x14ac:dyDescent="0.2">
      <c r="B45" s="823" t="s">
        <v>266</v>
      </c>
      <c r="C45" s="824"/>
      <c r="D45" s="223">
        <v>10633083.811530009</v>
      </c>
      <c r="E45" s="223">
        <v>11400001.900599986</v>
      </c>
      <c r="F45" s="223">
        <v>11295902.678330036</v>
      </c>
      <c r="G45" s="223">
        <v>11174879.446680002</v>
      </c>
      <c r="H45" s="223">
        <v>11804039.575799979</v>
      </c>
      <c r="I45" s="222">
        <v>0.17974193008237141</v>
      </c>
      <c r="J45" s="221">
        <v>5.6301290060618792E-2</v>
      </c>
    </row>
    <row r="46" spans="2:10" ht="12" customHeight="1" x14ac:dyDescent="0.2">
      <c r="B46" s="227" t="s">
        <v>265</v>
      </c>
      <c r="C46" s="224" t="s">
        <v>264</v>
      </c>
      <c r="D46" s="219">
        <v>989451.67075999884</v>
      </c>
      <c r="E46" s="219">
        <v>860826.09907999425</v>
      </c>
      <c r="F46" s="219">
        <v>869754.43736999843</v>
      </c>
      <c r="G46" s="219">
        <v>523304.30452000035</v>
      </c>
      <c r="H46" s="218">
        <v>480204.11075000052</v>
      </c>
      <c r="I46" s="217">
        <v>7.3121420125232314E-3</v>
      </c>
      <c r="J46" s="216">
        <v>-8.236162668207625E-2</v>
      </c>
    </row>
    <row r="47" spans="2:10" ht="12" customHeight="1" x14ac:dyDescent="0.2">
      <c r="B47" s="823" t="s">
        <v>263</v>
      </c>
      <c r="C47" s="824"/>
      <c r="D47" s="223">
        <v>989451.67075999884</v>
      </c>
      <c r="E47" s="223">
        <v>860826.09907999425</v>
      </c>
      <c r="F47" s="223">
        <v>869754.43736999843</v>
      </c>
      <c r="G47" s="223">
        <v>523304.30452000035</v>
      </c>
      <c r="H47" s="223">
        <v>480204.11075000052</v>
      </c>
      <c r="I47" s="222">
        <v>7.3121420125232314E-3</v>
      </c>
      <c r="J47" s="221">
        <v>-8.236162668207625E-2</v>
      </c>
    </row>
    <row r="48" spans="2:10" ht="12" customHeight="1" x14ac:dyDescent="0.2">
      <c r="B48" s="225" t="s">
        <v>198</v>
      </c>
      <c r="C48" s="224" t="s">
        <v>262</v>
      </c>
      <c r="D48" s="219">
        <v>0</v>
      </c>
      <c r="E48" s="219">
        <v>0</v>
      </c>
      <c r="F48" s="219">
        <v>0.48499999999999999</v>
      </c>
      <c r="G48" s="226">
        <v>0</v>
      </c>
      <c r="H48" s="218">
        <v>0</v>
      </c>
      <c r="I48" s="217">
        <v>0</v>
      </c>
      <c r="J48" s="216" t="s">
        <v>56</v>
      </c>
    </row>
    <row r="49" spans="2:10" ht="12" customHeight="1" x14ac:dyDescent="0.2">
      <c r="B49" s="823" t="s">
        <v>261</v>
      </c>
      <c r="C49" s="824"/>
      <c r="D49" s="223">
        <v>0</v>
      </c>
      <c r="E49" s="223">
        <v>0</v>
      </c>
      <c r="F49" s="223">
        <v>0.48499999999999999</v>
      </c>
      <c r="G49" s="223">
        <v>0</v>
      </c>
      <c r="H49" s="223">
        <v>0</v>
      </c>
      <c r="I49" s="222">
        <v>0</v>
      </c>
      <c r="J49" s="221" t="s">
        <v>56</v>
      </c>
    </row>
    <row r="50" spans="2:10" ht="12" customHeight="1" x14ac:dyDescent="0.2">
      <c r="B50" s="850" t="s">
        <v>260</v>
      </c>
      <c r="C50" s="17" t="s">
        <v>259</v>
      </c>
      <c r="D50" s="219">
        <v>5609058.0659199972</v>
      </c>
      <c r="E50" s="219">
        <v>6430278.4895299943</v>
      </c>
      <c r="F50" s="219">
        <v>6170551.4479799932</v>
      </c>
      <c r="G50" s="219">
        <v>6147824.374219995</v>
      </c>
      <c r="H50" s="218">
        <v>5339124.2146199988</v>
      </c>
      <c r="I50" s="217">
        <v>8.1299667382747312E-2</v>
      </c>
      <c r="J50" s="216">
        <v>-0.1315424954218215</v>
      </c>
    </row>
    <row r="51" spans="2:10" ht="12" customHeight="1" x14ac:dyDescent="0.2">
      <c r="B51" s="851"/>
      <c r="C51" s="17" t="s">
        <v>258</v>
      </c>
      <c r="D51" s="219">
        <v>3703365.4206299991</v>
      </c>
      <c r="E51" s="219">
        <v>3872327.7044300074</v>
      </c>
      <c r="F51" s="219">
        <v>3846929.7948999996</v>
      </c>
      <c r="G51" s="219">
        <v>3538875.9557199972</v>
      </c>
      <c r="H51" s="218">
        <v>3228557.8612999995</v>
      </c>
      <c r="I51" s="217">
        <v>4.9161748200369511E-2</v>
      </c>
      <c r="J51" s="216">
        <v>-8.7688322027343335E-2</v>
      </c>
    </row>
    <row r="52" spans="2:10" ht="12" customHeight="1" x14ac:dyDescent="0.2">
      <c r="B52" s="851"/>
      <c r="C52" s="17" t="s">
        <v>257</v>
      </c>
      <c r="D52" s="219">
        <v>3771105.4022200014</v>
      </c>
      <c r="E52" s="219">
        <v>3747863.8333100057</v>
      </c>
      <c r="F52" s="219">
        <v>2711481.8923399979</v>
      </c>
      <c r="G52" s="219">
        <v>2111922.3560300004</v>
      </c>
      <c r="H52" s="218">
        <v>2103659.0611200011</v>
      </c>
      <c r="I52" s="217">
        <v>3.203274077936602E-2</v>
      </c>
      <c r="J52" s="216">
        <v>-3.9126887815764677E-3</v>
      </c>
    </row>
    <row r="53" spans="2:10" ht="12" customHeight="1" x14ac:dyDescent="0.2">
      <c r="B53" s="851"/>
      <c r="C53" s="17" t="s">
        <v>256</v>
      </c>
      <c r="D53" s="219">
        <v>233069.15909999999</v>
      </c>
      <c r="E53" s="219">
        <v>162296.73332</v>
      </c>
      <c r="F53" s="219">
        <v>116034.43183</v>
      </c>
      <c r="G53" s="219">
        <v>233747.07599999997</v>
      </c>
      <c r="H53" s="218">
        <v>259618.42958</v>
      </c>
      <c r="I53" s="217">
        <v>3.9532498445135813E-3</v>
      </c>
      <c r="J53" s="216">
        <v>0.1106809720263624</v>
      </c>
    </row>
    <row r="54" spans="2:10" ht="12" customHeight="1" x14ac:dyDescent="0.2">
      <c r="B54" s="851"/>
      <c r="C54" s="17" t="s">
        <v>255</v>
      </c>
      <c r="D54" s="219">
        <v>30068.598000000002</v>
      </c>
      <c r="E54" s="219">
        <v>30239.584999999999</v>
      </c>
      <c r="F54" s="219">
        <v>19238.57</v>
      </c>
      <c r="G54" s="219">
        <v>13510.51124</v>
      </c>
      <c r="H54" s="218">
        <v>1136.568</v>
      </c>
      <c r="I54" s="217">
        <v>1.730669612534027E-5</v>
      </c>
      <c r="J54" s="216">
        <v>-0.91587527815860803</v>
      </c>
    </row>
    <row r="55" spans="2:10" ht="12" customHeight="1" x14ac:dyDescent="0.2">
      <c r="B55" s="851"/>
      <c r="C55" s="17" t="s">
        <v>254</v>
      </c>
      <c r="D55" s="219">
        <v>0</v>
      </c>
      <c r="E55" s="219">
        <v>0</v>
      </c>
      <c r="F55" s="219">
        <v>25.2</v>
      </c>
      <c r="G55" s="219">
        <v>0</v>
      </c>
      <c r="H55" s="218">
        <v>0</v>
      </c>
      <c r="I55" s="217">
        <v>0</v>
      </c>
      <c r="J55" s="216" t="s">
        <v>56</v>
      </c>
    </row>
    <row r="56" spans="2:10" ht="12" customHeight="1" x14ac:dyDescent="0.2">
      <c r="B56" s="851"/>
      <c r="C56" s="17" t="s">
        <v>253</v>
      </c>
      <c r="D56" s="219">
        <v>0</v>
      </c>
      <c r="E56" s="219">
        <v>0</v>
      </c>
      <c r="F56" s="219">
        <v>0</v>
      </c>
      <c r="G56" s="219">
        <v>65.084000000000003</v>
      </c>
      <c r="H56" s="218">
        <v>0</v>
      </c>
      <c r="I56" s="217">
        <v>0</v>
      </c>
      <c r="J56" s="216">
        <v>-1</v>
      </c>
    </row>
    <row r="57" spans="2:10" ht="12" customHeight="1" x14ac:dyDescent="0.2">
      <c r="B57" s="852"/>
      <c r="C57" s="224" t="s">
        <v>252</v>
      </c>
      <c r="D57" s="219">
        <v>0</v>
      </c>
      <c r="E57" s="219">
        <v>18.911000000000001</v>
      </c>
      <c r="F57" s="219">
        <v>17.340799999999998</v>
      </c>
      <c r="G57" s="219">
        <v>73.72</v>
      </c>
      <c r="H57" s="218">
        <v>1009.3724599999998</v>
      </c>
      <c r="I57" s="217">
        <v>1.5369870031979761E-5</v>
      </c>
      <c r="J57" s="216">
        <v>12.691975854584914</v>
      </c>
    </row>
    <row r="58" spans="2:10" ht="12" customHeight="1" x14ac:dyDescent="0.2">
      <c r="B58" s="823" t="s">
        <v>251</v>
      </c>
      <c r="C58" s="824"/>
      <c r="D58" s="223">
        <v>13346666.645869996</v>
      </c>
      <c r="E58" s="223">
        <v>14243025.256590009</v>
      </c>
      <c r="F58" s="223">
        <v>12864278.677849991</v>
      </c>
      <c r="G58" s="223">
        <v>12046019.077209992</v>
      </c>
      <c r="H58" s="223">
        <v>10933105.50708</v>
      </c>
      <c r="I58" s="222">
        <v>0.16648008277315376</v>
      </c>
      <c r="J58" s="221">
        <v>-9.2388494738110394E-2</v>
      </c>
    </row>
    <row r="59" spans="2:10" ht="12" customHeight="1" x14ac:dyDescent="0.2">
      <c r="B59" s="850" t="s">
        <v>196</v>
      </c>
      <c r="C59" s="17" t="s">
        <v>250</v>
      </c>
      <c r="D59" s="219">
        <v>170970.83559999999</v>
      </c>
      <c r="E59" s="219">
        <v>102379.46203</v>
      </c>
      <c r="F59" s="219">
        <v>104488.30444000002</v>
      </c>
      <c r="G59" s="219">
        <v>105956.63248999999</v>
      </c>
      <c r="H59" s="218">
        <v>101833.14985000003</v>
      </c>
      <c r="I59" s="217">
        <v>1.5506290692155601E-3</v>
      </c>
      <c r="J59" s="216">
        <v>-3.8916701513603935E-2</v>
      </c>
    </row>
    <row r="60" spans="2:10" ht="12" customHeight="1" x14ac:dyDescent="0.2">
      <c r="B60" s="852"/>
      <c r="C60" s="224" t="s">
        <v>249</v>
      </c>
      <c r="D60" s="219">
        <v>518.29034999999999</v>
      </c>
      <c r="E60" s="219">
        <v>4.3902999999999999</v>
      </c>
      <c r="F60" s="219">
        <v>1.7275</v>
      </c>
      <c r="G60" s="219">
        <v>1.4999999999999999E-2</v>
      </c>
      <c r="H60" s="218">
        <v>0</v>
      </c>
      <c r="I60" s="217">
        <v>0</v>
      </c>
      <c r="J60" s="216">
        <v>-1</v>
      </c>
    </row>
    <row r="61" spans="2:10" ht="12" customHeight="1" x14ac:dyDescent="0.2">
      <c r="B61" s="823" t="s">
        <v>248</v>
      </c>
      <c r="C61" s="824"/>
      <c r="D61" s="223">
        <v>171489.12594999999</v>
      </c>
      <c r="E61" s="223">
        <v>102383.85232999999</v>
      </c>
      <c r="F61" s="223">
        <v>104490.03194000002</v>
      </c>
      <c r="G61" s="223">
        <v>105956.64748999999</v>
      </c>
      <c r="H61" s="223">
        <v>101833.14985000003</v>
      </c>
      <c r="I61" s="222">
        <v>1.5506290692155601E-3</v>
      </c>
      <c r="J61" s="221">
        <v>-3.8916837571603247E-2</v>
      </c>
    </row>
    <row r="62" spans="2:10" ht="12" customHeight="1" x14ac:dyDescent="0.2">
      <c r="B62" s="225" t="s">
        <v>195</v>
      </c>
      <c r="C62" s="224" t="s">
        <v>247</v>
      </c>
      <c r="D62" s="219">
        <v>1061305.9339999999</v>
      </c>
      <c r="E62" s="219">
        <v>1094582.1140000001</v>
      </c>
      <c r="F62" s="219">
        <v>1206574.0707100001</v>
      </c>
      <c r="G62" s="219">
        <v>1172376.1414999999</v>
      </c>
      <c r="H62" s="218">
        <v>1129643.07125</v>
      </c>
      <c r="I62" s="217">
        <v>1.7201249167863128E-2</v>
      </c>
      <c r="J62" s="216">
        <v>-3.644996578941373E-2</v>
      </c>
    </row>
    <row r="63" spans="2:10" ht="12" customHeight="1" x14ac:dyDescent="0.2">
      <c r="B63" s="823" t="s">
        <v>246</v>
      </c>
      <c r="C63" s="824"/>
      <c r="D63" s="223">
        <v>1061305.9339999999</v>
      </c>
      <c r="E63" s="223">
        <v>1094582.1140000001</v>
      </c>
      <c r="F63" s="223">
        <v>1206574.0707100001</v>
      </c>
      <c r="G63" s="223">
        <v>1172376.1414999999</v>
      </c>
      <c r="H63" s="223">
        <v>1129643.07125</v>
      </c>
      <c r="I63" s="222">
        <v>1.7201249167863128E-2</v>
      </c>
      <c r="J63" s="221">
        <v>-3.644996578941373E-2</v>
      </c>
    </row>
    <row r="64" spans="2:10" ht="12" customHeight="1" x14ac:dyDescent="0.2">
      <c r="B64" s="850" t="s">
        <v>245</v>
      </c>
      <c r="C64" s="17" t="s">
        <v>244</v>
      </c>
      <c r="D64" s="219">
        <v>1234411.159</v>
      </c>
      <c r="E64" s="219">
        <v>1531047.2590000001</v>
      </c>
      <c r="F64" s="219">
        <v>1418604.1808499999</v>
      </c>
      <c r="G64" s="219">
        <v>1071807.9353499999</v>
      </c>
      <c r="H64" s="218">
        <v>696442.35574999999</v>
      </c>
      <c r="I64" s="217">
        <v>1.0604835099863251E-2</v>
      </c>
      <c r="J64" s="216">
        <v>-0.35021720517251431</v>
      </c>
    </row>
    <row r="65" spans="2:10" ht="12" customHeight="1" x14ac:dyDescent="0.2">
      <c r="B65" s="851"/>
      <c r="C65" s="17" t="s">
        <v>243</v>
      </c>
      <c r="D65" s="219">
        <v>19417.823879999996</v>
      </c>
      <c r="E65" s="219">
        <v>429.76837999999998</v>
      </c>
      <c r="F65" s="219">
        <v>211326.04443000001</v>
      </c>
      <c r="G65" s="219">
        <v>542735.5074</v>
      </c>
      <c r="H65" s="218">
        <v>493110.49200000003</v>
      </c>
      <c r="I65" s="217">
        <v>7.5086694691923715E-3</v>
      </c>
      <c r="J65" s="216">
        <v>-9.143498946241968E-2</v>
      </c>
    </row>
    <row r="66" spans="2:10" ht="12" customHeight="1" x14ac:dyDescent="0.2">
      <c r="B66" s="851"/>
      <c r="C66" s="17" t="s">
        <v>242</v>
      </c>
      <c r="D66" s="219">
        <v>50006.745040000009</v>
      </c>
      <c r="E66" s="219">
        <v>30129.816099999996</v>
      </c>
      <c r="F66" s="219">
        <v>17008.306250000005</v>
      </c>
      <c r="G66" s="219">
        <v>8801.3009399999992</v>
      </c>
      <c r="H66" s="218">
        <v>6014.6384999999973</v>
      </c>
      <c r="I66" s="217">
        <v>9.1585827529256828E-5</v>
      </c>
      <c r="J66" s="216">
        <v>-0.31661937922554462</v>
      </c>
    </row>
    <row r="67" spans="2:10" ht="12" customHeight="1" x14ac:dyDescent="0.2">
      <c r="B67" s="851"/>
      <c r="C67" s="17" t="s">
        <v>241</v>
      </c>
      <c r="D67" s="219">
        <v>0</v>
      </c>
      <c r="E67" s="219">
        <v>0</v>
      </c>
      <c r="F67" s="219">
        <v>0</v>
      </c>
      <c r="G67" s="219">
        <v>0</v>
      </c>
      <c r="H67" s="218">
        <v>5.6000000000000001E-2</v>
      </c>
      <c r="I67" s="217">
        <v>8.5272063177834954E-10</v>
      </c>
      <c r="J67" s="216" t="s">
        <v>56</v>
      </c>
    </row>
    <row r="68" spans="2:10" ht="12" customHeight="1" x14ac:dyDescent="0.2">
      <c r="B68" s="851"/>
      <c r="C68" s="17" t="s">
        <v>240</v>
      </c>
      <c r="D68" s="219">
        <v>0</v>
      </c>
      <c r="E68" s="219">
        <v>0.11</v>
      </c>
      <c r="F68" s="219">
        <v>0</v>
      </c>
      <c r="G68" s="219">
        <v>0</v>
      </c>
      <c r="H68" s="218">
        <v>0</v>
      </c>
      <c r="I68" s="217">
        <v>0</v>
      </c>
      <c r="J68" s="216" t="s">
        <v>56</v>
      </c>
    </row>
    <row r="69" spans="2:10" ht="12" customHeight="1" x14ac:dyDescent="0.2">
      <c r="B69" s="851"/>
      <c r="C69" s="17" t="s">
        <v>239</v>
      </c>
      <c r="D69" s="219">
        <v>0</v>
      </c>
      <c r="E69" s="219">
        <v>0</v>
      </c>
      <c r="F69" s="219">
        <v>0</v>
      </c>
      <c r="G69" s="219">
        <v>0</v>
      </c>
      <c r="H69" s="218">
        <v>0</v>
      </c>
      <c r="I69" s="217">
        <v>0</v>
      </c>
      <c r="J69" s="216" t="s">
        <v>56</v>
      </c>
    </row>
    <row r="70" spans="2:10" ht="12" customHeight="1" x14ac:dyDescent="0.2">
      <c r="B70" s="852"/>
      <c r="C70" s="224" t="s">
        <v>238</v>
      </c>
      <c r="D70" s="219">
        <v>230.93450000000001</v>
      </c>
      <c r="E70" s="219">
        <v>2.5110000000000001</v>
      </c>
      <c r="F70" s="219">
        <v>8.9999999999999993E-3</v>
      </c>
      <c r="G70" s="219">
        <v>13.667</v>
      </c>
      <c r="H70" s="218">
        <v>0</v>
      </c>
      <c r="I70" s="217">
        <v>0</v>
      </c>
      <c r="J70" s="216">
        <v>-1</v>
      </c>
    </row>
    <row r="71" spans="2:10" ht="12" customHeight="1" x14ac:dyDescent="0.2">
      <c r="B71" s="823" t="s">
        <v>237</v>
      </c>
      <c r="C71" s="824"/>
      <c r="D71" s="223">
        <v>1304066.6624199999</v>
      </c>
      <c r="E71" s="223">
        <v>1561609.4644800001</v>
      </c>
      <c r="F71" s="223">
        <v>1646938.5405299999</v>
      </c>
      <c r="G71" s="223">
        <v>1623358.4106899998</v>
      </c>
      <c r="H71" s="223">
        <v>1195567.5422499999</v>
      </c>
      <c r="I71" s="222">
        <v>1.820509124930551E-2</v>
      </c>
      <c r="J71" s="221">
        <v>-0.26352213141777459</v>
      </c>
    </row>
    <row r="72" spans="2:10" ht="12" customHeight="1" x14ac:dyDescent="0.2">
      <c r="B72" s="850" t="s">
        <v>236</v>
      </c>
      <c r="C72" s="17" t="s">
        <v>235</v>
      </c>
      <c r="D72" s="219">
        <v>41449.423000000003</v>
      </c>
      <c r="E72" s="219">
        <v>49589.807999999997</v>
      </c>
      <c r="F72" s="219">
        <v>0</v>
      </c>
      <c r="G72" s="219">
        <v>42828.24164</v>
      </c>
      <c r="H72" s="218">
        <v>48098.724499999997</v>
      </c>
      <c r="I72" s="217">
        <v>7.3240669184594241E-4</v>
      </c>
      <c r="J72" s="216">
        <v>0.12306092097597476</v>
      </c>
    </row>
    <row r="73" spans="2:10" ht="12" customHeight="1" x14ac:dyDescent="0.2">
      <c r="B73" s="851"/>
      <c r="C73" s="17" t="s">
        <v>234</v>
      </c>
      <c r="D73" s="219">
        <v>16114.962510000001</v>
      </c>
      <c r="E73" s="219">
        <v>22102.454400000002</v>
      </c>
      <c r="F73" s="219">
        <v>26240.644400000001</v>
      </c>
      <c r="G73" s="219">
        <v>17887.716650000002</v>
      </c>
      <c r="H73" s="218">
        <v>22524.257260000002</v>
      </c>
      <c r="I73" s="217">
        <v>3.4298033716223709E-4</v>
      </c>
      <c r="J73" s="216">
        <v>0.25920248518695077</v>
      </c>
    </row>
    <row r="74" spans="2:10" ht="12" customHeight="1" x14ac:dyDescent="0.2">
      <c r="B74" s="851"/>
      <c r="C74" s="17" t="s">
        <v>233</v>
      </c>
      <c r="D74" s="219">
        <v>115.215</v>
      </c>
      <c r="E74" s="219">
        <v>125.28700000000001</v>
      </c>
      <c r="F74" s="219">
        <v>174.9957</v>
      </c>
      <c r="G74" s="219">
        <v>135.93700000000001</v>
      </c>
      <c r="H74" s="218">
        <v>187.12799999999999</v>
      </c>
      <c r="I74" s="217">
        <v>2.8494268997039103E-6</v>
      </c>
      <c r="J74" s="216">
        <v>0.37657885638200028</v>
      </c>
    </row>
    <row r="75" spans="2:10" ht="12" customHeight="1" x14ac:dyDescent="0.2">
      <c r="B75" s="851"/>
      <c r="C75" s="17" t="s">
        <v>232</v>
      </c>
      <c r="D75" s="219">
        <v>1.7000000000000001E-2</v>
      </c>
      <c r="E75" s="219">
        <v>0</v>
      </c>
      <c r="F75" s="219">
        <v>17.542300000000001</v>
      </c>
      <c r="G75" s="219">
        <v>0</v>
      </c>
      <c r="H75" s="218">
        <v>0</v>
      </c>
      <c r="I75" s="217">
        <v>0</v>
      </c>
      <c r="J75" s="216" t="s">
        <v>56</v>
      </c>
    </row>
    <row r="76" spans="2:10" ht="12" customHeight="1" x14ac:dyDescent="0.2">
      <c r="B76" s="852"/>
      <c r="C76" s="224" t="s">
        <v>231</v>
      </c>
      <c r="D76" s="219">
        <v>0</v>
      </c>
      <c r="E76" s="219">
        <v>0</v>
      </c>
      <c r="F76" s="219">
        <v>0</v>
      </c>
      <c r="G76" s="219">
        <v>9.5752800000000011</v>
      </c>
      <c r="H76" s="218">
        <v>0</v>
      </c>
      <c r="I76" s="217">
        <v>0</v>
      </c>
      <c r="J76" s="216">
        <v>-1</v>
      </c>
    </row>
    <row r="77" spans="2:10" ht="12" customHeight="1" x14ac:dyDescent="0.2">
      <c r="B77" s="823" t="s">
        <v>230</v>
      </c>
      <c r="C77" s="824"/>
      <c r="D77" s="223">
        <v>57679.617510000004</v>
      </c>
      <c r="E77" s="223">
        <v>71817.549400000004</v>
      </c>
      <c r="F77" s="223">
        <v>26433.182400000002</v>
      </c>
      <c r="G77" s="223">
        <v>60861.470569999998</v>
      </c>
      <c r="H77" s="223">
        <v>70810.109759999992</v>
      </c>
      <c r="I77" s="222">
        <v>1.0782364559078833E-3</v>
      </c>
      <c r="J77" s="221">
        <v>0.16346366751946184</v>
      </c>
    </row>
    <row r="78" spans="2:10" ht="12" customHeight="1" x14ac:dyDescent="0.2">
      <c r="B78" s="850" t="s">
        <v>192</v>
      </c>
      <c r="C78" s="17" t="s">
        <v>229</v>
      </c>
      <c r="D78" s="219">
        <v>454857.05369999999</v>
      </c>
      <c r="E78" s="219">
        <v>637291.15800000005</v>
      </c>
      <c r="F78" s="219">
        <v>1022160.689</v>
      </c>
      <c r="G78" s="219">
        <v>1063351.8522399999</v>
      </c>
      <c r="H78" s="218">
        <v>861738.69706999988</v>
      </c>
      <c r="I78" s="217">
        <v>1.3121827967738966E-2</v>
      </c>
      <c r="J78" s="216">
        <v>-0.18960154604075086</v>
      </c>
    </row>
    <row r="79" spans="2:10" ht="12" customHeight="1" x14ac:dyDescent="0.2">
      <c r="B79" s="851"/>
      <c r="C79" s="17" t="s">
        <v>228</v>
      </c>
      <c r="D79" s="219">
        <v>12942.775990000002</v>
      </c>
      <c r="E79" s="219">
        <v>17097.733589999996</v>
      </c>
      <c r="F79" s="219">
        <v>28709.868330000001</v>
      </c>
      <c r="G79" s="219">
        <v>38319.433860000005</v>
      </c>
      <c r="H79" s="218">
        <v>43223.075379999987</v>
      </c>
      <c r="I79" s="217">
        <v>6.5816443116851456E-4</v>
      </c>
      <c r="J79" s="216">
        <v>0.12796748349454812</v>
      </c>
    </row>
    <row r="80" spans="2:10" ht="12" customHeight="1" x14ac:dyDescent="0.2">
      <c r="B80" s="851"/>
      <c r="C80" s="17" t="s">
        <v>227</v>
      </c>
      <c r="D80" s="219">
        <v>937451.9257599999</v>
      </c>
      <c r="E80" s="219">
        <v>436157.79813999997</v>
      </c>
      <c r="F80" s="219">
        <v>24980.321169999999</v>
      </c>
      <c r="G80" s="219">
        <v>16743.546750000001</v>
      </c>
      <c r="H80" s="218">
        <v>21212.13005</v>
      </c>
      <c r="I80" s="217">
        <v>3.2300037388572342E-4</v>
      </c>
      <c r="J80" s="216">
        <v>0.26688391454456917</v>
      </c>
    </row>
    <row r="81" spans="1:11" ht="12" customHeight="1" x14ac:dyDescent="0.2">
      <c r="B81" s="851"/>
      <c r="C81" s="17" t="s">
        <v>226</v>
      </c>
      <c r="D81" s="219">
        <v>6439.83</v>
      </c>
      <c r="E81" s="219">
        <v>6384</v>
      </c>
      <c r="F81" s="219">
        <v>4444.13</v>
      </c>
      <c r="G81" s="219">
        <v>4.9000000000000004</v>
      </c>
      <c r="H81" s="218">
        <v>1345.9269999999999</v>
      </c>
      <c r="I81" s="217">
        <v>2.0494637888706046E-5</v>
      </c>
      <c r="J81" s="216">
        <v>273.67897959183671</v>
      </c>
    </row>
    <row r="82" spans="1:11" ht="12" customHeight="1" x14ac:dyDescent="0.2">
      <c r="B82" s="851"/>
      <c r="C82" s="17" t="s">
        <v>225</v>
      </c>
      <c r="D82" s="219">
        <v>2294.5733</v>
      </c>
      <c r="E82" s="219">
        <v>965.20519999999999</v>
      </c>
      <c r="F82" s="219">
        <v>884.57100000000003</v>
      </c>
      <c r="G82" s="219">
        <v>45.818280000000001</v>
      </c>
      <c r="H82" s="218">
        <v>100.28722000000002</v>
      </c>
      <c r="I82" s="217">
        <v>1.5270889571016848E-6</v>
      </c>
      <c r="J82" s="216">
        <v>1.1888036827222677</v>
      </c>
    </row>
    <row r="83" spans="1:11" ht="12" customHeight="1" x14ac:dyDescent="0.2">
      <c r="B83" s="851"/>
      <c r="C83" s="17" t="s">
        <v>224</v>
      </c>
      <c r="D83" s="219">
        <v>1.321</v>
      </c>
      <c r="E83" s="219">
        <v>3.5228000000000002</v>
      </c>
      <c r="F83" s="219">
        <v>0.96599999999999997</v>
      </c>
      <c r="G83" s="219">
        <v>2985.55</v>
      </c>
      <c r="H83" s="218">
        <v>0</v>
      </c>
      <c r="I83" s="217">
        <v>0</v>
      </c>
      <c r="J83" s="216">
        <v>-1</v>
      </c>
    </row>
    <row r="84" spans="1:11" ht="12" customHeight="1" x14ac:dyDescent="0.2">
      <c r="B84" s="851"/>
      <c r="C84" s="17" t="s">
        <v>223</v>
      </c>
      <c r="D84" s="219">
        <v>0</v>
      </c>
      <c r="E84" s="219">
        <v>0</v>
      </c>
      <c r="F84" s="219">
        <v>0.09</v>
      </c>
      <c r="G84" s="219">
        <v>0</v>
      </c>
      <c r="H84" s="218">
        <v>0</v>
      </c>
      <c r="I84" s="217">
        <v>0</v>
      </c>
      <c r="J84" s="216" t="s">
        <v>56</v>
      </c>
    </row>
    <row r="85" spans="1:11" ht="12" customHeight="1" x14ac:dyDescent="0.2">
      <c r="B85" s="851"/>
      <c r="C85" s="17" t="s">
        <v>222</v>
      </c>
      <c r="D85" s="219">
        <v>0</v>
      </c>
      <c r="E85" s="219">
        <v>0</v>
      </c>
      <c r="F85" s="219">
        <v>0</v>
      </c>
      <c r="G85" s="219">
        <v>51737.385999999999</v>
      </c>
      <c r="H85" s="218">
        <v>0</v>
      </c>
      <c r="I85" s="217">
        <v>0</v>
      </c>
      <c r="J85" s="216">
        <v>-1</v>
      </c>
    </row>
    <row r="86" spans="1:11" ht="12" customHeight="1" x14ac:dyDescent="0.2">
      <c r="B86" s="851"/>
      <c r="C86" s="224" t="s">
        <v>221</v>
      </c>
      <c r="D86" s="219">
        <v>2671.9292</v>
      </c>
      <c r="E86" s="219">
        <v>2204.5648899999997</v>
      </c>
      <c r="F86" s="219">
        <v>2229.9014500000003</v>
      </c>
      <c r="G86" s="219">
        <v>1911.4090000000001</v>
      </c>
      <c r="H86" s="218">
        <v>1976.4753699999999</v>
      </c>
      <c r="I86" s="217">
        <v>3.0096095110727628E-5</v>
      </c>
      <c r="J86" s="216">
        <v>3.404105034558258E-2</v>
      </c>
    </row>
    <row r="87" spans="1:11" ht="12" customHeight="1" x14ac:dyDescent="0.2">
      <c r="B87" s="823" t="s">
        <v>220</v>
      </c>
      <c r="C87" s="824"/>
      <c r="D87" s="223">
        <v>1416659.4089499998</v>
      </c>
      <c r="E87" s="223">
        <v>1100103.9826199999</v>
      </c>
      <c r="F87" s="223">
        <v>1083410.5369499999</v>
      </c>
      <c r="G87" s="223">
        <v>1175099.8961299998</v>
      </c>
      <c r="H87" s="223">
        <v>929596.59208999993</v>
      </c>
      <c r="I87" s="222">
        <v>1.4155110594749739E-2</v>
      </c>
      <c r="J87" s="221">
        <v>-0.20892122010096759</v>
      </c>
      <c r="K87" s="210"/>
    </row>
    <row r="88" spans="1:11" ht="12" customHeight="1" x14ac:dyDescent="0.2">
      <c r="B88" s="860" t="s">
        <v>191</v>
      </c>
      <c r="C88" s="17" t="s">
        <v>28</v>
      </c>
      <c r="D88" s="219">
        <v>89.1614</v>
      </c>
      <c r="E88" s="219">
        <v>70.367399999999989</v>
      </c>
      <c r="F88" s="219">
        <v>168.16991999999999</v>
      </c>
      <c r="G88" s="219">
        <v>942.2088</v>
      </c>
      <c r="H88" s="218">
        <v>77.824300000000008</v>
      </c>
      <c r="I88" s="217">
        <v>1.1850426118519252E-6</v>
      </c>
      <c r="J88" s="216">
        <v>-0.91740227856076062</v>
      </c>
      <c r="K88" s="210"/>
    </row>
    <row r="89" spans="1:11" ht="12" customHeight="1" x14ac:dyDescent="0.2">
      <c r="A89" s="220"/>
      <c r="B89" s="860"/>
      <c r="C89" s="17" t="s">
        <v>219</v>
      </c>
      <c r="D89" s="219">
        <v>14.034699999999997</v>
      </c>
      <c r="E89" s="219">
        <v>10.4254</v>
      </c>
      <c r="F89" s="219">
        <v>376.85535999999996</v>
      </c>
      <c r="G89" s="219">
        <v>12.787100000000001</v>
      </c>
      <c r="H89" s="218">
        <v>500.29916000000003</v>
      </c>
      <c r="I89" s="217">
        <v>7.6181324248817433E-6</v>
      </c>
      <c r="J89" s="216">
        <v>38.125302844272746</v>
      </c>
      <c r="K89" s="210"/>
    </row>
    <row r="90" spans="1:11" ht="12" customHeight="1" x14ac:dyDescent="0.2">
      <c r="A90" s="212"/>
      <c r="B90" s="861" t="s">
        <v>26</v>
      </c>
      <c r="C90" s="862"/>
      <c r="D90" s="215">
        <v>64333856.329430006</v>
      </c>
      <c r="E90" s="215">
        <v>68872793.709700003</v>
      </c>
      <c r="F90" s="215">
        <v>61281852.266850032</v>
      </c>
      <c r="G90" s="215">
        <v>64933750.44438</v>
      </c>
      <c r="H90" s="215">
        <v>65672153.238759987</v>
      </c>
      <c r="I90" s="214">
        <v>1</v>
      </c>
      <c r="J90" s="213">
        <v>1.1371633231203493E-2</v>
      </c>
      <c r="K90" s="210"/>
    </row>
    <row r="91" spans="1:11" ht="12.75" customHeight="1" x14ac:dyDescent="0.2">
      <c r="A91" s="212"/>
      <c r="B91" s="855" t="s">
        <v>108</v>
      </c>
      <c r="C91" s="855"/>
      <c r="D91" s="855"/>
      <c r="E91" s="855"/>
      <c r="F91" s="855"/>
      <c r="G91" s="855"/>
      <c r="H91" s="855"/>
      <c r="I91" s="855"/>
      <c r="J91" s="855"/>
      <c r="K91" s="210"/>
    </row>
    <row r="92" spans="1:11" x14ac:dyDescent="0.2">
      <c r="A92" s="212"/>
      <c r="B92" s="854" t="s">
        <v>218</v>
      </c>
      <c r="C92" s="854"/>
      <c r="D92" s="854"/>
      <c r="E92" s="854"/>
      <c r="F92" s="854"/>
      <c r="G92" s="854"/>
      <c r="H92" s="854"/>
      <c r="I92" s="854"/>
      <c r="J92" s="854"/>
      <c r="K92" s="210"/>
    </row>
    <row r="93" spans="1:11" x14ac:dyDescent="0.2">
      <c r="A93" s="211"/>
      <c r="B93" s="853" t="s">
        <v>217</v>
      </c>
      <c r="C93" s="853"/>
      <c r="D93" s="853"/>
      <c r="E93" s="853"/>
      <c r="F93" s="853"/>
      <c r="G93" s="853"/>
      <c r="H93" s="853"/>
      <c r="I93" s="853"/>
      <c r="J93" s="853"/>
      <c r="K93" s="210"/>
    </row>
    <row r="94" spans="1:11" x14ac:dyDescent="0.2">
      <c r="A94" s="211"/>
      <c r="B94" s="210"/>
      <c r="C94" s="210"/>
      <c r="D94" s="210"/>
      <c r="E94" s="210"/>
      <c r="F94" s="210"/>
      <c r="G94" s="210"/>
      <c r="H94" s="210"/>
      <c r="I94" s="210"/>
      <c r="J94" s="210"/>
      <c r="K94" s="210"/>
    </row>
    <row r="95" spans="1:11" x14ac:dyDescent="0.2">
      <c r="A95" s="211"/>
      <c r="B95" s="210"/>
      <c r="C95" s="210"/>
      <c r="D95" s="210"/>
      <c r="E95" s="210"/>
      <c r="F95" s="210"/>
      <c r="G95" s="210"/>
      <c r="H95" s="210"/>
      <c r="I95" s="210"/>
      <c r="J95" s="210"/>
      <c r="K95" s="210"/>
    </row>
    <row r="96" spans="1:11" x14ac:dyDescent="0.2">
      <c r="A96" s="211"/>
      <c r="B96" s="210"/>
      <c r="C96" s="210"/>
      <c r="D96" s="210"/>
      <c r="E96" s="210"/>
      <c r="F96" s="210"/>
      <c r="G96" s="210"/>
      <c r="H96" s="210"/>
      <c r="I96" s="210"/>
      <c r="J96" s="210"/>
      <c r="K96" s="210"/>
    </row>
    <row r="97" spans="1:11" x14ac:dyDescent="0.2">
      <c r="A97" s="211"/>
      <c r="B97" s="210"/>
      <c r="C97" s="210"/>
      <c r="D97" s="210"/>
      <c r="E97" s="210"/>
      <c r="F97" s="210"/>
      <c r="G97" s="210"/>
      <c r="H97" s="210"/>
      <c r="I97" s="210"/>
      <c r="J97" s="210"/>
      <c r="K97" s="210"/>
    </row>
    <row r="98" spans="1:11" x14ac:dyDescent="0.2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</row>
    <row r="99" spans="1:11" x14ac:dyDescent="0.2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</row>
    <row r="100" spans="1:11" x14ac:dyDescent="0.2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1:11" x14ac:dyDescent="0.2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</row>
    <row r="102" spans="1:11" x14ac:dyDescent="0.2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</row>
    <row r="103" spans="1:11" x14ac:dyDescent="0.2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</row>
    <row r="104" spans="1:11" x14ac:dyDescent="0.2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</row>
    <row r="105" spans="1:11" x14ac:dyDescent="0.2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</row>
    <row r="106" spans="1:11" x14ac:dyDescent="0.2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</row>
    <row r="107" spans="1:11" x14ac:dyDescent="0.2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</row>
    <row r="108" spans="1:11" x14ac:dyDescent="0.2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</row>
    <row r="109" spans="1:11" x14ac:dyDescent="0.2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</row>
    <row r="110" spans="1:11" x14ac:dyDescent="0.2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</row>
    <row r="111" spans="1:11" x14ac:dyDescent="0.2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</row>
    <row r="112" spans="1:11" x14ac:dyDescent="0.2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</row>
    <row r="113" spans="1:1" x14ac:dyDescent="0.2">
      <c r="A113" s="210"/>
    </row>
    <row r="114" spans="1:1" x14ac:dyDescent="0.2">
      <c r="A114" s="210"/>
    </row>
    <row r="115" spans="1:1" x14ac:dyDescent="0.2">
      <c r="A115" s="210"/>
    </row>
    <row r="116" spans="1:1" x14ac:dyDescent="0.2">
      <c r="A116" s="210"/>
    </row>
    <row r="117" spans="1:1" x14ac:dyDescent="0.2">
      <c r="A117" s="210"/>
    </row>
    <row r="118" spans="1:1" x14ac:dyDescent="0.2">
      <c r="A118" s="210"/>
    </row>
  </sheetData>
  <mergeCells count="39">
    <mergeCell ref="B90:C90"/>
    <mergeCell ref="B71:C71"/>
    <mergeCell ref="B64:B70"/>
    <mergeCell ref="B77:C77"/>
    <mergeCell ref="B72:B76"/>
    <mergeCell ref="B87:C87"/>
    <mergeCell ref="B78:B86"/>
    <mergeCell ref="B93:J93"/>
    <mergeCell ref="B92:J92"/>
    <mergeCell ref="B91:J91"/>
    <mergeCell ref="G5:G6"/>
    <mergeCell ref="H5:H6"/>
    <mergeCell ref="I5:I6"/>
    <mergeCell ref="J5:J6"/>
    <mergeCell ref="B5:B6"/>
    <mergeCell ref="C5:C6"/>
    <mergeCell ref="D5:D6"/>
    <mergeCell ref="B58:C58"/>
    <mergeCell ref="B50:B57"/>
    <mergeCell ref="B61:C61"/>
    <mergeCell ref="B59:B60"/>
    <mergeCell ref="B88:B89"/>
    <mergeCell ref="B36:B38"/>
    <mergeCell ref="E5:E6"/>
    <mergeCell ref="F5:F6"/>
    <mergeCell ref="B63:C63"/>
    <mergeCell ref="B35:C35"/>
    <mergeCell ref="B32:B34"/>
    <mergeCell ref="B39:C39"/>
    <mergeCell ref="B45:C45"/>
    <mergeCell ref="B40:B44"/>
    <mergeCell ref="B47:C47"/>
    <mergeCell ref="B49:C49"/>
    <mergeCell ref="B12:C12"/>
    <mergeCell ref="B7:B11"/>
    <mergeCell ref="B18:C18"/>
    <mergeCell ref="B13:B17"/>
    <mergeCell ref="B31:C31"/>
    <mergeCell ref="B19:B30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2</vt:i4>
      </vt:variant>
    </vt:vector>
  </HeadingPairs>
  <TitlesOfParts>
    <vt:vector size="52" baseType="lpstr">
      <vt:lpstr>C1-InterComercialContinente</vt:lpstr>
      <vt:lpstr>C1-ComercioExteriorChileno</vt:lpstr>
      <vt:lpstr>C2-PrplesProductosExportación</vt:lpstr>
      <vt:lpstr>C2-MvCarga x VíaTransporte</vt:lpstr>
      <vt:lpstr>C2-PpalesPaísesDestino</vt:lpstr>
      <vt:lpstr>C2-PpalesProductosMineros</vt:lpstr>
      <vt:lpstr>C2-PpalesProductosNoMineros</vt:lpstr>
      <vt:lpstr>C2-GruposExpo x RegiónSalida</vt:lpstr>
      <vt:lpstr>C2-MtoCarga x LugarSalida</vt:lpstr>
      <vt:lpstr>C3-ExportaciónServicios</vt:lpstr>
      <vt:lpstr>C4-PpalesProductosImportación</vt:lpstr>
      <vt:lpstr>C4-MtoCarga x VíaTransp</vt:lpstr>
      <vt:lpstr>C4-PpalesPaísesOrigen</vt:lpstr>
      <vt:lpstr>C4-PpalesProductosCombustibles</vt:lpstr>
      <vt:lpstr>C4-PpalesPductosNoCombustibles</vt:lpstr>
      <vt:lpstr>C4-MtoCarga x LugarIngreso</vt:lpstr>
      <vt:lpstr>C5-RecaudaciónTrib.Nacional</vt:lpstr>
      <vt:lpstr>C5-Recaudación x Gravámen</vt:lpstr>
      <vt:lpstr>C5-AcuerdosComerciales</vt:lpstr>
      <vt:lpstr>C5-RegímenesImportación</vt:lpstr>
      <vt:lpstr>C6-OpeCantidadDocumentos</vt:lpstr>
      <vt:lpstr>C6-Ope Monto</vt:lpstr>
      <vt:lpstr>C7-TráficoVehículos x Región</vt:lpstr>
      <vt:lpstr>C7-IngresoVeh RegiónAvanzada</vt:lpstr>
      <vt:lpstr>C7-SalidaVeh RegiónAvanzada</vt:lpstr>
      <vt:lpstr>C7-TráficoCamCarga x Región</vt:lpstr>
      <vt:lpstr>C7-IngresoCamCarga RegAvanz</vt:lpstr>
      <vt:lpstr>C7-SalidaCamCarga RegAvanz</vt:lpstr>
      <vt:lpstr>C8.1.1</vt:lpstr>
      <vt:lpstr>C8.1.2</vt:lpstr>
      <vt:lpstr>C8.2.1</vt:lpstr>
      <vt:lpstr>C8.2.2</vt:lpstr>
      <vt:lpstr>C8.3.1_TT_Vehículos </vt:lpstr>
      <vt:lpstr>C8.4.1_TTCamionesCarga</vt:lpstr>
      <vt:lpstr>C8.5.1_Aduana Arica</vt:lpstr>
      <vt:lpstr>C8.5.2_Aduana Iquique</vt:lpstr>
      <vt:lpstr>C8.5.3_Aduana Tocopilla</vt:lpstr>
      <vt:lpstr>C8.5.4_Aduana Antofagasta</vt:lpstr>
      <vt:lpstr>C.8.5.5_Aduana Chañaral</vt:lpstr>
      <vt:lpstr>C.8.5.6_Aduana Coquimbo</vt:lpstr>
      <vt:lpstr>C8.5.7_Aduana Los Andes</vt:lpstr>
      <vt:lpstr>C8.5.8_Aduana Valparaíso</vt:lpstr>
      <vt:lpstr>C.8.5.9_Aduana San Antonio</vt:lpstr>
      <vt:lpstr>C8.5.10_Aduana Metropolitana</vt:lpstr>
      <vt:lpstr>C8.5.11_Aduana Talcahuano</vt:lpstr>
      <vt:lpstr>C8.5.12_Aduana Osorno</vt:lpstr>
      <vt:lpstr>C.8.5.13_Aduana Puerto Montt</vt:lpstr>
      <vt:lpstr>C8.5.14_Aduana Coyhaique</vt:lpstr>
      <vt:lpstr>C8.5.15_Aduana Puerto Aysén</vt:lpstr>
      <vt:lpstr>C8.5.16_Aduana Punta Arenas</vt:lpstr>
      <vt:lpstr>'C1-ComercioExteriorChileno'!Área_de_impresión</vt:lpstr>
      <vt:lpstr>'C1-InterComercialContinente'!Área_de_impresión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Paola Diaz Pintone</cp:lastModifiedBy>
  <dcterms:created xsi:type="dcterms:W3CDTF">2021-01-08T11:16:55Z</dcterms:created>
  <dcterms:modified xsi:type="dcterms:W3CDTF">2023-04-27T20:20:50Z</dcterms:modified>
</cp:coreProperties>
</file>